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7" r:id="rId3"/>
    <sheet name="ราคาปร.4" sheetId="6" r:id="rId4"/>
    <sheet name="ใบแจ้งปริมาณงาน" sheetId="5" r:id="rId5"/>
  </sheets>
  <definedNames>
    <definedName name="_xlnm.Print_Area" localSheetId="1">ปร.4!$A$1:$L$51</definedName>
  </definedNames>
  <calcPr calcId="124519"/>
</workbook>
</file>

<file path=xl/calcChain.xml><?xml version="1.0" encoding="utf-8"?>
<calcChain xmlns="http://schemas.openxmlformats.org/spreadsheetml/2006/main">
  <c r="J35" i="6"/>
  <c r="H35"/>
  <c r="J34"/>
  <c r="H34"/>
  <c r="K34" s="1"/>
  <c r="J33"/>
  <c r="H33"/>
  <c r="J32"/>
  <c r="H32"/>
  <c r="J31"/>
  <c r="H31"/>
  <c r="K31" s="1"/>
  <c r="J30"/>
  <c r="H30"/>
  <c r="J16"/>
  <c r="H16"/>
  <c r="K16" s="1"/>
  <c r="H15"/>
  <c r="K15" s="1"/>
  <c r="J14"/>
  <c r="H14"/>
  <c r="K13"/>
  <c r="H13"/>
  <c r="K12"/>
  <c r="H12"/>
  <c r="K11"/>
  <c r="H11"/>
  <c r="K10"/>
  <c r="H10"/>
  <c r="J9"/>
  <c r="H9"/>
  <c r="J8"/>
  <c r="K8" s="1"/>
  <c r="H8"/>
  <c r="E21" i="7"/>
  <c r="G12"/>
  <c r="G19" s="1"/>
  <c r="E12"/>
  <c r="E12" i="1"/>
  <c r="K37" i="2"/>
  <c r="K31"/>
  <c r="K20"/>
  <c r="K11"/>
  <c r="H11"/>
  <c r="K9"/>
  <c r="J9"/>
  <c r="H9"/>
  <c r="H15"/>
  <c r="K15" s="1"/>
  <c r="H13"/>
  <c r="K13" s="1"/>
  <c r="H12"/>
  <c r="K12" s="1"/>
  <c r="H10"/>
  <c r="K10" s="1"/>
  <c r="J35"/>
  <c r="H35"/>
  <c r="J34"/>
  <c r="H34"/>
  <c r="J33"/>
  <c r="H33"/>
  <c r="J32"/>
  <c r="H32"/>
  <c r="J8"/>
  <c r="H8"/>
  <c r="H14"/>
  <c r="J14"/>
  <c r="H16"/>
  <c r="K16" s="1"/>
  <c r="J17"/>
  <c r="H17"/>
  <c r="H18"/>
  <c r="J18"/>
  <c r="J16"/>
  <c r="E21" i="1"/>
  <c r="K9" i="6" l="1"/>
  <c r="K14"/>
  <c r="K30"/>
  <c r="K32"/>
  <c r="K35"/>
  <c r="K32" i="2"/>
  <c r="K34"/>
  <c r="K35"/>
  <c r="K14"/>
  <c r="K18"/>
  <c r="K17"/>
  <c r="K8"/>
  <c r="G12" i="1" l="1"/>
  <c r="G19" s="1"/>
  <c r="K17" i="6"/>
  <c r="K29"/>
  <c r="K37"/>
</calcChain>
</file>

<file path=xl/sharedStrings.xml><?xml version="1.0" encoding="utf-8"?>
<sst xmlns="http://schemas.openxmlformats.org/spreadsheetml/2006/main" count="365" uniqueCount="112">
  <si>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</si>
  <si>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</si>
  <si>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</si>
  <si>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</si>
  <si>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</si>
  <si>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</si>
  <si>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</si>
  <si>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</si>
  <si>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</si>
  <si>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</si>
  <si>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</si>
  <si>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</si>
  <si>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</si>
  <si>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</si>
  <si>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</si>
  <si>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</si>
  <si>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</si>
  <si>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</si>
  <si>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</si>
  <si>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</si>
  <si>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</si>
  <si>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</si>
  <si>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</si>
  <si>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</si>
  <si>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</si>
  <si>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</si>
  <si>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</si>
  <si>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</si>
  <si>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</si>
  <si>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</si>
  <si>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</si>
  <si>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</si>
  <si>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</si>
  <si>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</si>
  <si>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</si>
  <si>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</si>
  <si>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</si>
  <si>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</si>
  <si>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</si>
  <si>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</si>
  <si>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</si>
  <si>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</si>
  <si>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</si>
  <si>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รวมยอดยกไป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</si>
  <si>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</si>
  <si>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</si>
  <si>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</si>
  <si>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</si>
  <si>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</si>
  <si>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</si>
  <si>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</si>
  <si>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</si>
  <si>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</si>
  <si>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</si>
  <si>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</si>
  <si>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</si>
  <si>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แบบ ปร.4 แผ่นที่ 2/2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</si>
  <si>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</si>
  <si>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</si>
  <si>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</si>
  <si>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</si>
  <si>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>รวมยอดยกมา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</si>
  <si>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</si>
  <si>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</si>
  <si>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</si>
  <si>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</si>
  <si>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</si>
  <si>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t xml:space="preserve">                   (ประทับตราถ้ามี)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</si>
  <si>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</si>
  <si>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</si>
  <si>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</si>
  <si>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</si>
  <si>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</si>
  <si>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</si>
  <si>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</si>
  <si>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</si>
  <si>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</si>
  <si>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</si>
  <si>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</si>
  <si>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</si>
  <si>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t xml:space="preserve"> สามทางแยก  2 นิ้ว </t>
  </si>
  <si>
    <r>
      <t xml:space="preserve"> ประตูน้ำทองเหลือง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</si>
  <si>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</si>
  <si>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</si>
  <si>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</si>
  <si>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</si>
  <si>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</si>
  <si>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</si>
  <si>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</si>
  <si>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</si>
  <si>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</si>
  <si>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</si>
  <si>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</si>
  <si>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</si>
  <si>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</si>
  <si>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</si>
  <si>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</si>
  <si>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</si>
  <si>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</si>
  <si>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</si>
  <si>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</si>
  <si>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t xml:space="preserve">โครงการขยายเขตท่อเมนจ่ายน้ำระบบประปาหมู่บ้าน  ของหมู่ที่ 4  บ้านโคกเหรียง  ระยะทางยาวไม่น้อยกว่า  1,648.00  เมตร   </t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</si>
  <si>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>1 1/2  นิ้ว  ชั้น 8.6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</si>
  <si>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1 1/2 นิ้ว ลด 1/2 นิ้ว</t>
    </r>
  </si>
  <si>
    <r>
      <t xml:space="preserve"> ประตูน้ำทองเหลือง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</si>
  <si>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 1/2  นิ้ว</t>
    </r>
  </si>
  <si>
    <t>สามแยกควนตก - ปากจน  หมู่ที่ 4  บ้านวังใหญ่  ตำบลควนศรี</t>
  </si>
  <si>
    <t xml:space="preserve">ขยายเขตท่อเมนจ่ายน้ำระบบประปาหมู่บ้าน หมู่ที่ 4 บ้านวังใหญ่  ระยะทางยาวไม่น้อยกว่า 1,648.00 เมตร  </t>
  </si>
  <si>
    <t>สามแยกควนตก - ปากจน  หมู่ที่ 4  บ้านวังใหญ่   ตำบลควนศรี</t>
  </si>
  <si>
    <t xml:space="preserve">โครงการขยายเขตท่อเมนจ่ายน้ำระบบประปาหมู่บ้าน  สามแยกควนตก - ปากจน ของหมู่ที่ 4  บ้านโคกเหรียง  ระยะทางยาวไม่น้อยกว่า  1,648.00  เมตร   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</si>
  <si>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เมษายน    2557</t>
    </r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</si>
  <si>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  เมษายน     2557                                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</si>
</sst>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3"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1"/>
      <color indexed="8"/>
      <name val="Angsana New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9">
    <xf numFmtId="0" fontId="0" fillId="0" borderId="0" xfId="0"/>
    <xf numFmtId="0" fontId="5" fillId="0" borderId="0" xfId="0" applyFont="1"/>
    <xf numFmtId="0" fontId="4" fillId="0" borderId="0" xfId="0" applyFont="1" applyFill="1"/>
    <xf numFmtId="0" fontId="6" fillId="0" borderId="0" xfId="0" applyFont="1"/>
    <xf numFmtId="43" fontId="4" fillId="0" borderId="0" xfId="1" applyFont="1" applyFill="1"/>
    <xf numFmtId="0" fontId="6" fillId="0" borderId="0" xfId="0" applyFont="1" applyFill="1"/>
    <xf numFmtId="43" fontId="4" fillId="0" borderId="0" xfId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3" fontId="6" fillId="0" borderId="0" xfId="1" applyFont="1" applyBorder="1" applyAlignment="1">
      <alignment horizontal="center"/>
    </xf>
    <xf numFmtId="188" fontId="6" fillId="0" borderId="0" xfId="1" applyNumberFormat="1" applyFont="1" applyBorder="1" applyAlignment="1">
      <alignment horizontal="center"/>
    </xf>
    <xf numFmtId="188" fontId="6" fillId="0" borderId="0" xfId="1" applyNumberFormat="1" applyFont="1" applyBorder="1"/>
    <xf numFmtId="43" fontId="4" fillId="0" borderId="0" xfId="1" applyFont="1" applyBorder="1"/>
    <xf numFmtId="0" fontId="6" fillId="0" borderId="0" xfId="0" applyFont="1" applyBorder="1"/>
    <xf numFmtId="43" fontId="6" fillId="0" borderId="0" xfId="1" applyFont="1" applyBorder="1" applyAlignment="1">
      <alignment horizontal="right"/>
    </xf>
    <xf numFmtId="188" fontId="6" fillId="0" borderId="0" xfId="1" applyNumberFormat="1" applyFont="1" applyBorder="1" applyAlignment="1"/>
    <xf numFmtId="0" fontId="6" fillId="0" borderId="0" xfId="0" applyFont="1" applyBorder="1" applyAlignment="1">
      <alignment horizontal="right"/>
    </xf>
    <xf numFmtId="188" fontId="6" fillId="0" borderId="0" xfId="0" applyNumberFormat="1" applyFont="1" applyBorder="1"/>
    <xf numFmtId="0" fontId="7" fillId="0" borderId="0" xfId="0" applyFont="1"/>
    <xf numFmtId="0" fontId="8" fillId="0" borderId="0" xfId="0" applyFont="1"/>
    <xf numFmtId="43" fontId="8" fillId="0" borderId="0" xfId="1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188" fontId="8" fillId="0" borderId="6" xfId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88" fontId="8" fillId="0" borderId="4" xfId="1" applyNumberFormat="1" applyFont="1" applyBorder="1" applyAlignment="1">
      <alignment horizontal="center"/>
    </xf>
    <xf numFmtId="188" fontId="8" fillId="0" borderId="4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8" fillId="0" borderId="9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43" fontId="8" fillId="0" borderId="8" xfId="1" applyFont="1" applyBorder="1"/>
    <xf numFmtId="188" fontId="8" fillId="0" borderId="8" xfId="1" applyNumberFormat="1" applyFont="1" applyBorder="1"/>
    <xf numFmtId="0" fontId="8" fillId="0" borderId="0" xfId="0" applyFont="1" applyBorder="1"/>
    <xf numFmtId="0" fontId="8" fillId="0" borderId="10" xfId="0" applyFont="1" applyBorder="1" applyAlignment="1">
      <alignment horizontal="center"/>
    </xf>
    <xf numFmtId="43" fontId="8" fillId="0" borderId="10" xfId="1" applyFont="1" applyBorder="1" applyAlignment="1">
      <alignment horizontal="center"/>
    </xf>
    <xf numFmtId="43" fontId="8" fillId="0" borderId="12" xfId="1" applyFont="1" applyBorder="1" applyAlignment="1">
      <alignment horizontal="center"/>
    </xf>
    <xf numFmtId="188" fontId="8" fillId="0" borderId="10" xfId="1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88" fontId="8" fillId="0" borderId="10" xfId="1" applyNumberFormat="1" applyFont="1" applyBorder="1"/>
    <xf numFmtId="43" fontId="7" fillId="0" borderId="10" xfId="1" applyFont="1" applyBorder="1"/>
    <xf numFmtId="0" fontId="8" fillId="0" borderId="10" xfId="0" applyFont="1" applyBorder="1"/>
    <xf numFmtId="0" fontId="8" fillId="0" borderId="24" xfId="0" applyFont="1" applyBorder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quotePrefix="1" applyFont="1"/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14" xfId="0" applyFont="1" applyBorder="1" applyAlignment="1"/>
    <xf numFmtId="0" fontId="8" fillId="0" borderId="16" xfId="0" applyFont="1" applyBorder="1"/>
    <xf numFmtId="0" fontId="8" fillId="0" borderId="15" xfId="0" applyFont="1" applyBorder="1" applyAlignment="1"/>
    <xf numFmtId="43" fontId="7" fillId="0" borderId="3" xfId="1" applyFont="1" applyBorder="1"/>
    <xf numFmtId="0" fontId="7" fillId="0" borderId="3" xfId="0" applyFont="1" applyBorder="1"/>
    <xf numFmtId="0" fontId="8" fillId="0" borderId="3" xfId="0" applyFont="1" applyBorder="1"/>
    <xf numFmtId="187" fontId="8" fillId="0" borderId="3" xfId="1" applyNumberFormat="1" applyFont="1" applyBorder="1"/>
    <xf numFmtId="43" fontId="8" fillId="0" borderId="3" xfId="1" applyFont="1" applyBorder="1"/>
    <xf numFmtId="0" fontId="8" fillId="0" borderId="16" xfId="0" applyFont="1" applyBorder="1" applyAlignment="1"/>
    <xf numFmtId="0" fontId="8" fillId="0" borderId="16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43" fontId="8" fillId="0" borderId="14" xfId="1" applyFont="1" applyBorder="1" applyAlignment="1">
      <alignment horizontal="left"/>
    </xf>
    <xf numFmtId="43" fontId="8" fillId="0" borderId="16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8" fillId="0" borderId="15" xfId="1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43" fontId="7" fillId="0" borderId="16" xfId="0" applyNumberFormat="1" applyFont="1" applyBorder="1" applyAlignment="1">
      <alignment horizontal="left"/>
    </xf>
    <xf numFmtId="43" fontId="7" fillId="0" borderId="16" xfId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26" xfId="0" applyFont="1" applyBorder="1"/>
    <xf numFmtId="43" fontId="8" fillId="0" borderId="26" xfId="1" applyFont="1" applyBorder="1"/>
    <xf numFmtId="0" fontId="8" fillId="0" borderId="27" xfId="0" applyFont="1" applyBorder="1" applyAlignment="1">
      <alignment horizontal="center"/>
    </xf>
    <xf numFmtId="43" fontId="8" fillId="0" borderId="27" xfId="1" applyFont="1" applyBorder="1" applyAlignment="1">
      <alignment horizontal="center"/>
    </xf>
    <xf numFmtId="188" fontId="8" fillId="0" borderId="27" xfId="1" applyNumberFormat="1" applyFont="1" applyBorder="1"/>
    <xf numFmtId="43" fontId="8" fillId="0" borderId="27" xfId="1" applyFont="1" applyBorder="1"/>
    <xf numFmtId="0" fontId="8" fillId="0" borderId="27" xfId="0" applyFont="1" applyBorder="1" applyAlignment="1">
      <alignment horizontal="left"/>
    </xf>
    <xf numFmtId="0" fontId="8" fillId="0" borderId="27" xfId="0" applyFont="1" applyBorder="1"/>
    <xf numFmtId="0" fontId="8" fillId="0" borderId="28" xfId="0" applyFont="1" applyBorder="1" applyAlignment="1">
      <alignment horizontal="center"/>
    </xf>
    <xf numFmtId="43" fontId="8" fillId="0" borderId="28" xfId="1" applyFont="1" applyBorder="1" applyAlignment="1">
      <alignment horizontal="center"/>
    </xf>
    <xf numFmtId="188" fontId="8" fillId="0" borderId="28" xfId="1" applyNumberFormat="1" applyFont="1" applyBorder="1" applyAlignment="1">
      <alignment horizontal="center"/>
    </xf>
    <xf numFmtId="188" fontId="8" fillId="0" borderId="28" xfId="1" applyNumberFormat="1" applyFont="1" applyBorder="1"/>
    <xf numFmtId="43" fontId="7" fillId="0" borderId="28" xfId="1" applyFont="1" applyBorder="1"/>
    <xf numFmtId="0" fontId="8" fillId="0" borderId="28" xfId="0" applyFont="1" applyBorder="1"/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5" xfId="0" applyFont="1" applyBorder="1" applyAlignment="1">
      <alignment horizontal="left"/>
    </xf>
    <xf numFmtId="43" fontId="8" fillId="0" borderId="32" xfId="1" applyFont="1" applyBorder="1" applyAlignment="1">
      <alignment horizontal="center"/>
    </xf>
    <xf numFmtId="43" fontId="8" fillId="0" borderId="33" xfId="1" applyFont="1" applyBorder="1" applyAlignment="1">
      <alignment horizontal="center"/>
    </xf>
    <xf numFmtId="43" fontId="8" fillId="0" borderId="36" xfId="1" applyFont="1" applyBorder="1" applyAlignment="1">
      <alignment horizontal="center"/>
    </xf>
    <xf numFmtId="188" fontId="8" fillId="0" borderId="35" xfId="1" applyNumberFormat="1" applyFont="1" applyBorder="1"/>
    <xf numFmtId="43" fontId="8" fillId="0" borderId="32" xfId="1" applyFont="1" applyBorder="1"/>
    <xf numFmtId="43" fontId="7" fillId="0" borderId="26" xfId="0" applyNumberFormat="1" applyFont="1" applyBorder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3" fontId="8" fillId="0" borderId="1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27" xfId="0" applyFont="1" applyBorder="1" applyAlignment="1">
      <alignment horizontal="left"/>
    </xf>
    <xf numFmtId="188" fontId="6" fillId="0" borderId="0" xfId="1" applyNumberFormat="1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7" fillId="0" borderId="0" xfId="0" applyFont="1" applyAlignment="1">
      <alignment horizontal="center"/>
    </xf>
    <xf numFmtId="43" fontId="8" fillId="0" borderId="1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7" xfId="0" applyFont="1" applyBorder="1" applyAlignment="1">
      <alignment horizontal="left"/>
    </xf>
    <xf numFmtId="0" fontId="8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88" fontId="6" fillId="0" borderId="0" xfId="1" applyNumberFormat="1" applyFont="1" applyBorder="1" applyAlignment="1">
      <alignment horizontal="center"/>
    </xf>
    <xf numFmtId="188" fontId="6" fillId="0" borderId="0" xfId="1" applyNumberFormat="1" applyFont="1" applyBorder="1" applyAlignment="1">
      <alignment horizontal="left"/>
    </xf>
    <xf numFmtId="43" fontId="8" fillId="0" borderId="1" xfId="1" applyFont="1" applyBorder="1" applyAlignment="1">
      <alignment horizontal="center"/>
    </xf>
    <xf numFmtId="43" fontId="8" fillId="0" borderId="17" xfId="1" applyFont="1" applyBorder="1" applyAlignment="1">
      <alignment horizontal="center"/>
    </xf>
    <xf numFmtId="188" fontId="8" fillId="0" borderId="36" xfId="1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188" fontId="8" fillId="0" borderId="1" xfId="1" applyNumberFormat="1" applyFont="1" applyBorder="1" applyAlignment="1">
      <alignment horizontal="center"/>
    </xf>
    <xf numFmtId="188" fontId="8" fillId="0" borderId="1" xfId="0" applyNumberFormat="1" applyFont="1" applyBorder="1" applyAlignment="1">
      <alignment horizontal="center"/>
    </xf>
    <xf numFmtId="43" fontId="8" fillId="0" borderId="2" xfId="1" applyFont="1" applyBorder="1" applyAlignment="1">
      <alignment horizontal="center"/>
    </xf>
    <xf numFmtId="43" fontId="8" fillId="0" borderId="19" xfId="1" applyFont="1" applyBorder="1" applyAlignment="1">
      <alignment horizontal="center"/>
    </xf>
    <xf numFmtId="188" fontId="8" fillId="0" borderId="2" xfId="1" applyNumberFormat="1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188" fontId="8" fillId="0" borderId="2" xfId="1" applyNumberFormat="1" applyFont="1" applyBorder="1"/>
    <xf numFmtId="43" fontId="7" fillId="0" borderId="2" xfId="1" applyFont="1" applyBorder="1"/>
    <xf numFmtId="0" fontId="8" fillId="0" borderId="2" xfId="0" applyFont="1" applyBorder="1"/>
    <xf numFmtId="0" fontId="8" fillId="0" borderId="29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43" fontId="8" fillId="0" borderId="29" xfId="1" applyFont="1" applyBorder="1" applyAlignment="1">
      <alignment horizontal="center"/>
    </xf>
    <xf numFmtId="43" fontId="8" fillId="0" borderId="30" xfId="1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8" fillId="0" borderId="29" xfId="0" applyFont="1" applyBorder="1" applyAlignment="1"/>
    <xf numFmtId="0" fontId="8" fillId="0" borderId="31" xfId="0" applyFont="1" applyBorder="1" applyAlignment="1"/>
    <xf numFmtId="188" fontId="8" fillId="0" borderId="30" xfId="1" applyNumberFormat="1" applyFont="1" applyBorder="1"/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2" fillId="0" borderId="0" xfId="0" applyFont="1"/>
    <xf numFmtId="0" fontId="7" fillId="0" borderId="26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  <xdr:twoCellAnchor>
    <xdr:from>
      <xdr:col>0</xdr:col>
      <xdr:colOff>9525</xdr:colOff>
      <xdr:row>40</xdr:row>
      <xdr:rowOff>180975</xdr:rowOff>
    </xdr:from>
    <xdr:to>
      <xdr:col>3</xdr:col>
      <xdr:colOff>695325</xdr:colOff>
      <xdr:row>43</xdr:row>
      <xdr:rowOff>247650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40</xdr:row>
      <xdr:rowOff>209550</xdr:rowOff>
    </xdr:from>
    <xdr:to>
      <xdr:col>11</xdr:col>
      <xdr:colOff>514350</xdr:colOff>
      <xdr:row>44</xdr:row>
      <xdr:rowOff>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40</xdr:row>
      <xdr:rowOff>190501</xdr:rowOff>
    </xdr:from>
    <xdr:to>
      <xdr:col>6</xdr:col>
      <xdr:colOff>9525</xdr:colOff>
      <xdr:row>44</xdr:row>
      <xdr:rowOff>0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495551" y="5905501"/>
          <a:ext cx="2324099" cy="952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40</xdr:row>
      <xdr:rowOff>200026</xdr:rowOff>
    </xdr:from>
    <xdr:to>
      <xdr:col>8</xdr:col>
      <xdr:colOff>638174</xdr:colOff>
      <xdr:row>43</xdr:row>
      <xdr:rowOff>247650</xdr:rowOff>
    </xdr:to>
    <xdr:sp macro="" textlink="">
      <xdr:nvSpPr>
        <xdr:cNvPr id="13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76200</xdr:rowOff>
    </xdr:from>
    <xdr:to>
      <xdr:col>3</xdr:col>
      <xdr:colOff>266700</xdr:colOff>
      <xdr:row>28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829550"/>
          <a:ext cx="19050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314325</xdr:colOff>
      <xdr:row>25</xdr:row>
      <xdr:rowOff>66674</xdr:rowOff>
    </xdr:from>
    <xdr:to>
      <xdr:col>5</xdr:col>
      <xdr:colOff>600075</xdr:colOff>
      <xdr:row>28</xdr:row>
      <xdr:rowOff>209549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409825" y="7639049"/>
          <a:ext cx="21717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(นายธเนศ    มากบุญ)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6</xdr:col>
      <xdr:colOff>28575</xdr:colOff>
      <xdr:row>25</xdr:row>
      <xdr:rowOff>57150</xdr:rowOff>
    </xdr:from>
    <xdr:to>
      <xdr:col>8</xdr:col>
      <xdr:colOff>28575</xdr:colOff>
      <xdr:row>28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695825" y="7629525"/>
          <a:ext cx="18859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(นายสมโชค    ศรีเทพ)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104775</xdr:colOff>
      <xdr:row>29</xdr:row>
      <xdr:rowOff>0</xdr:rowOff>
    </xdr:from>
    <xdr:to>
      <xdr:col>4</xdr:col>
      <xdr:colOff>219075</xdr:colOff>
      <xdr:row>32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85800" y="8753475"/>
          <a:ext cx="23241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(นางธิดารัตน์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866774</xdr:colOff>
      <xdr:row>29</xdr:row>
      <xdr:rowOff>0</xdr:rowOff>
    </xdr:from>
    <xdr:to>
      <xdr:col>7</xdr:col>
      <xdr:colOff>200024</xdr:colOff>
      <xdr:row>32</xdr:row>
      <xdr:rowOff>85725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657599" y="8753475"/>
          <a:ext cx="23336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(นางสารภี  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314325</xdr:rowOff>
    </xdr:from>
    <xdr:to>
      <xdr:col>3</xdr:col>
      <xdr:colOff>361950</xdr:colOff>
      <xdr:row>21</xdr:row>
      <xdr:rowOff>19050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143625"/>
          <a:ext cx="19240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247650</xdr:colOff>
      <xdr:row>17</xdr:row>
      <xdr:rowOff>314325</xdr:rowOff>
    </xdr:from>
    <xdr:to>
      <xdr:col>4</xdr:col>
      <xdr:colOff>257175</xdr:colOff>
      <xdr:row>21</xdr:row>
      <xdr:rowOff>28574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809750" y="6143625"/>
          <a:ext cx="1962150" cy="933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(นายธเนศ   มากบุญ)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361950</xdr:colOff>
      <xdr:row>18</xdr:row>
      <xdr:rowOff>19051</xdr:rowOff>
    </xdr:from>
    <xdr:to>
      <xdr:col>7</xdr:col>
      <xdr:colOff>419101</xdr:colOff>
      <xdr:row>21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876675" y="6181726"/>
          <a:ext cx="2124076" cy="9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สมโชค   ศรีเทพ)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18</xdr:row>
      <xdr:rowOff>9526</xdr:rowOff>
    </xdr:from>
    <xdr:to>
      <xdr:col>9</xdr:col>
      <xdr:colOff>723900</xdr:colOff>
      <xdr:row>21</xdr:row>
      <xdr:rowOff>28575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5848350" y="6172201"/>
          <a:ext cx="2066925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628651</xdr:colOff>
      <xdr:row>18</xdr:row>
      <xdr:rowOff>1</xdr:rowOff>
    </xdr:from>
    <xdr:to>
      <xdr:col>12</xdr:col>
      <xdr:colOff>219075</xdr:colOff>
      <xdr:row>21</xdr:row>
      <xdr:rowOff>123826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7820026" y="6162676"/>
          <a:ext cx="2066924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0</xdr:col>
      <xdr:colOff>0</xdr:colOff>
      <xdr:row>39</xdr:row>
      <xdr:rowOff>38100</xdr:rowOff>
    </xdr:from>
    <xdr:to>
      <xdr:col>3</xdr:col>
      <xdr:colOff>361950</xdr:colOff>
      <xdr:row>42</xdr:row>
      <xdr:rowOff>85725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1315700"/>
          <a:ext cx="19240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247650</xdr:colOff>
      <xdr:row>39</xdr:row>
      <xdr:rowOff>66675</xdr:rowOff>
    </xdr:from>
    <xdr:to>
      <xdr:col>4</xdr:col>
      <xdr:colOff>257175</xdr:colOff>
      <xdr:row>42</xdr:row>
      <xdr:rowOff>123824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809750" y="11344275"/>
          <a:ext cx="1962150" cy="933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(นายธเนศ   มากบุญ)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371475</xdr:colOff>
      <xdr:row>39</xdr:row>
      <xdr:rowOff>57151</xdr:rowOff>
    </xdr:from>
    <xdr:to>
      <xdr:col>7</xdr:col>
      <xdr:colOff>428626</xdr:colOff>
      <xdr:row>42</xdr:row>
      <xdr:rowOff>161925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886200" y="11334751"/>
          <a:ext cx="2124076" cy="9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สมโชค    ศรีเทพ)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39</xdr:row>
      <xdr:rowOff>47626</xdr:rowOff>
    </xdr:from>
    <xdr:to>
      <xdr:col>9</xdr:col>
      <xdr:colOff>723900</xdr:colOff>
      <xdr:row>42</xdr:row>
      <xdr:rowOff>76200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5848350" y="11325226"/>
          <a:ext cx="2066925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638176</xdr:colOff>
      <xdr:row>39</xdr:row>
      <xdr:rowOff>9526</xdr:rowOff>
    </xdr:from>
    <xdr:to>
      <xdr:col>12</xdr:col>
      <xdr:colOff>228600</xdr:colOff>
      <xdr:row>42</xdr:row>
      <xdr:rowOff>142876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7829551" y="11287126"/>
          <a:ext cx="2143124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19" workbookViewId="0">
      <selection activeCell="A19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31" t="s">
        <v>57</v>
      </c>
      <c r="B1" s="131"/>
      <c r="C1" s="131"/>
      <c r="D1" s="131"/>
      <c r="E1" s="131"/>
      <c r="F1" s="131"/>
      <c r="G1" s="131"/>
      <c r="H1" s="60" t="s">
        <v>0</v>
      </c>
    </row>
    <row r="2" spans="1:8" s="26" customFormat="1" ht="27.75" customHeight="1">
      <c r="A2" s="25" t="s">
        <v>88</v>
      </c>
      <c r="B2" s="66" t="s">
        <v>107</v>
      </c>
      <c r="C2" s="66"/>
      <c r="D2" s="66"/>
      <c r="E2" s="66"/>
      <c r="F2" s="66"/>
      <c r="G2" s="66"/>
    </row>
    <row r="3" spans="1:8" s="26" customFormat="1" ht="27.75" customHeight="1">
      <c r="A3" s="25" t="s">
        <v>99</v>
      </c>
      <c r="B3" s="25"/>
      <c r="C3" s="61" t="s">
        <v>106</v>
      </c>
      <c r="D3" s="61"/>
      <c r="E3" s="61"/>
      <c r="F3" s="61"/>
      <c r="G3" s="61"/>
      <c r="H3" s="61"/>
    </row>
    <row r="4" spans="1:8" s="26" customFormat="1" ht="23.25">
      <c r="A4" s="25" t="s">
        <v>41</v>
      </c>
      <c r="B4" s="25"/>
      <c r="C4" s="26" t="s">
        <v>74</v>
      </c>
      <c r="D4" s="61" t="s">
        <v>75</v>
      </c>
    </row>
    <row r="5" spans="1:8" s="26" customFormat="1" ht="23.25">
      <c r="A5" s="25" t="s">
        <v>44</v>
      </c>
      <c r="B5" s="25"/>
      <c r="C5" s="26" t="s">
        <v>45</v>
      </c>
    </row>
    <row r="6" spans="1:8" s="26" customFormat="1" ht="23.25">
      <c r="A6" s="25" t="s">
        <v>89</v>
      </c>
      <c r="B6" s="25"/>
      <c r="D6" s="26" t="s">
        <v>91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90</v>
      </c>
      <c r="B8" s="25"/>
      <c r="D8" s="26" t="s">
        <v>53</v>
      </c>
    </row>
    <row r="9" spans="1:8" s="26" customFormat="1" ht="23.25">
      <c r="A9" s="25" t="s">
        <v>92</v>
      </c>
      <c r="B9" s="25"/>
      <c r="D9" s="62"/>
    </row>
    <row r="10" spans="1:8" s="26" customFormat="1" ht="23.25">
      <c r="A10" s="67" t="s">
        <v>2</v>
      </c>
      <c r="B10" s="125" t="s">
        <v>3</v>
      </c>
      <c r="C10" s="126"/>
      <c r="D10" s="127"/>
      <c r="E10" s="67" t="s">
        <v>4</v>
      </c>
      <c r="F10" s="132" t="s">
        <v>5</v>
      </c>
      <c r="G10" s="67" t="s">
        <v>6</v>
      </c>
      <c r="H10" s="132" t="s">
        <v>7</v>
      </c>
    </row>
    <row r="11" spans="1:8" s="26" customFormat="1" ht="23.25">
      <c r="A11" s="30" t="s">
        <v>8</v>
      </c>
      <c r="B11" s="128"/>
      <c r="C11" s="129"/>
      <c r="D11" s="130"/>
      <c r="E11" s="30" t="s">
        <v>9</v>
      </c>
      <c r="F11" s="133"/>
      <c r="G11" s="30" t="s">
        <v>9</v>
      </c>
      <c r="H11" s="133"/>
    </row>
    <row r="12" spans="1:8" s="26" customFormat="1" ht="23.25">
      <c r="A12" s="31">
        <v>1</v>
      </c>
      <c r="B12" s="68" t="s">
        <v>10</v>
      </c>
      <c r="C12" s="69"/>
      <c r="D12" s="70"/>
      <c r="E12" s="71">
        <f>ปร.4!K37</f>
        <v>100689</v>
      </c>
      <c r="F12" s="72">
        <v>1.2734000000000001</v>
      </c>
      <c r="G12" s="71">
        <f>F12*E12</f>
        <v>128217.3726</v>
      </c>
      <c r="H12" s="31" t="s">
        <v>100</v>
      </c>
    </row>
    <row r="13" spans="1:8" s="26" customFormat="1" ht="23.25">
      <c r="A13" s="31">
        <v>2</v>
      </c>
      <c r="B13" s="68" t="s">
        <v>11</v>
      </c>
      <c r="C13" s="69"/>
      <c r="D13" s="70"/>
      <c r="E13" s="71"/>
      <c r="F13" s="72"/>
      <c r="G13" s="71"/>
      <c r="H13" s="73"/>
    </row>
    <row r="14" spans="1:8" s="26" customFormat="1" ht="23.25">
      <c r="A14" s="31">
        <v>3</v>
      </c>
      <c r="B14" s="68" t="s">
        <v>12</v>
      </c>
      <c r="C14" s="69"/>
      <c r="D14" s="70"/>
      <c r="E14" s="73"/>
      <c r="F14" s="73"/>
      <c r="G14" s="74"/>
      <c r="H14" s="73"/>
    </row>
    <row r="15" spans="1:8" s="26" customFormat="1" ht="23.25">
      <c r="A15" s="31">
        <v>4</v>
      </c>
      <c r="B15" s="68" t="s">
        <v>13</v>
      </c>
      <c r="C15" s="69"/>
      <c r="D15" s="70"/>
      <c r="E15" s="73"/>
      <c r="F15" s="73"/>
      <c r="G15" s="74"/>
      <c r="H15" s="73"/>
    </row>
    <row r="16" spans="1:8" s="26" customFormat="1" ht="23.25">
      <c r="A16" s="73"/>
      <c r="B16" s="68" t="s">
        <v>48</v>
      </c>
      <c r="C16" s="69"/>
      <c r="D16" s="70"/>
      <c r="E16" s="73"/>
      <c r="F16" s="73"/>
      <c r="G16" s="75"/>
      <c r="H16" s="73"/>
    </row>
    <row r="17" spans="1:8" s="26" customFormat="1" ht="23.25">
      <c r="A17" s="73"/>
      <c r="B17" s="68" t="s">
        <v>49</v>
      </c>
      <c r="C17" s="69"/>
      <c r="D17" s="70"/>
      <c r="E17" s="73"/>
      <c r="F17" s="73"/>
      <c r="G17" s="75"/>
      <c r="H17" s="73"/>
    </row>
    <row r="18" spans="1:8" s="26" customFormat="1" ht="23.25">
      <c r="A18" s="73"/>
      <c r="B18" s="68" t="s">
        <v>58</v>
      </c>
      <c r="C18" s="69"/>
      <c r="D18" s="70"/>
      <c r="E18" s="73"/>
      <c r="F18" s="73"/>
      <c r="G18" s="75"/>
      <c r="H18" s="73"/>
    </row>
    <row r="19" spans="1:8" s="26" customFormat="1" ht="23.25">
      <c r="A19" s="73"/>
      <c r="B19" s="68" t="s">
        <v>14</v>
      </c>
      <c r="C19" s="69"/>
      <c r="D19" s="76"/>
      <c r="E19" s="77"/>
      <c r="F19" s="78"/>
      <c r="G19" s="71">
        <f>SUM(G12:G18)</f>
        <v>128217.3726</v>
      </c>
      <c r="H19" s="73"/>
    </row>
    <row r="20" spans="1:8" s="26" customFormat="1" ht="23.25">
      <c r="A20" s="73"/>
      <c r="B20" s="79" t="s">
        <v>15</v>
      </c>
      <c r="C20" s="69"/>
      <c r="D20" s="80"/>
      <c r="E20" s="80"/>
      <c r="F20" s="80"/>
      <c r="G20" s="81">
        <v>128000</v>
      </c>
      <c r="H20" s="82"/>
    </row>
    <row r="21" spans="1:8" s="26" customFormat="1" ht="23.25">
      <c r="A21" s="73"/>
      <c r="B21" s="83" t="s">
        <v>16</v>
      </c>
      <c r="C21" s="69"/>
      <c r="D21" s="77"/>
      <c r="E21" s="84" t="str">
        <f>BAHTTEXT(G20)</f>
        <v>หนึ่งแสนสองหมื่นแปดพันบาทถ้วน</v>
      </c>
      <c r="F21" s="77"/>
      <c r="G21" s="77"/>
      <c r="H21" s="78"/>
    </row>
    <row r="22" spans="1:8" s="26" customFormat="1" ht="23.25">
      <c r="A22" s="73"/>
      <c r="B22" s="83" t="s">
        <v>17</v>
      </c>
      <c r="C22" s="69"/>
      <c r="D22" s="81">
        <v>1648</v>
      </c>
      <c r="E22" s="77" t="s">
        <v>18</v>
      </c>
      <c r="F22" s="77"/>
      <c r="G22" s="77"/>
      <c r="H22" s="78"/>
    </row>
    <row r="23" spans="1:8" s="26" customFormat="1" ht="23.25">
      <c r="A23" s="73"/>
      <c r="B23" s="83" t="s">
        <v>19</v>
      </c>
      <c r="C23" s="69"/>
      <c r="D23" s="85">
        <v>0</v>
      </c>
      <c r="E23" s="77" t="s">
        <v>20</v>
      </c>
      <c r="F23" s="77"/>
      <c r="G23" s="77"/>
      <c r="H23" s="78"/>
    </row>
    <row r="24" spans="1:8" s="26" customFormat="1" ht="23.25"/>
    <row r="25" spans="1:8" s="26" customFormat="1" ht="23.25">
      <c r="B25" s="26" t="s">
        <v>21</v>
      </c>
      <c r="F25" s="26" t="s">
        <v>22</v>
      </c>
    </row>
    <row r="26" spans="1:8" s="26" customFormat="1" ht="23.25">
      <c r="B26" s="26" t="s">
        <v>23</v>
      </c>
      <c r="F26" s="26" t="s">
        <v>93</v>
      </c>
    </row>
    <row r="27" spans="1:8" s="26" customFormat="1" ht="23.25">
      <c r="B27" s="26" t="s">
        <v>46</v>
      </c>
      <c r="F27" s="26" t="s">
        <v>94</v>
      </c>
    </row>
    <row r="28" spans="1:8" s="26" customFormat="1" ht="23.25"/>
    <row r="29" spans="1:8" s="26" customFormat="1" ht="23.25">
      <c r="B29" s="26" t="s">
        <v>24</v>
      </c>
      <c r="F29" s="26" t="s">
        <v>25</v>
      </c>
    </row>
    <row r="30" spans="1:8" s="26" customFormat="1" ht="23.25">
      <c r="B30" s="26" t="s">
        <v>95</v>
      </c>
      <c r="F30" s="26" t="s">
        <v>96</v>
      </c>
    </row>
    <row r="31" spans="1:8" s="26" customFormat="1" ht="23.25">
      <c r="B31" s="26" t="s">
        <v>97</v>
      </c>
      <c r="F31" s="26" t="s">
        <v>98</v>
      </c>
    </row>
    <row r="32" spans="1:8" s="26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4"/>
  <sheetViews>
    <sheetView view="pageBreakPreview" topLeftCell="A22" zoomScaleSheetLayoutView="100" workbookViewId="0">
      <selection activeCell="A22" sqref="A1:XFD1048576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9.375" style="26" customWidth="1"/>
    <col min="13" max="16384" width="9" style="26"/>
  </cols>
  <sheetData>
    <row r="1" spans="1:12" ht="22.5" customHeight="1">
      <c r="A1" s="25" t="s">
        <v>73</v>
      </c>
      <c r="C1" s="26" t="s">
        <v>101</v>
      </c>
      <c r="K1" s="138" t="s">
        <v>52</v>
      </c>
      <c r="L1" s="138"/>
    </row>
    <row r="2" spans="1:12" ht="22.5" customHeight="1">
      <c r="A2" s="25" t="s">
        <v>70</v>
      </c>
      <c r="C2" s="26" t="s">
        <v>108</v>
      </c>
      <c r="F2" s="25"/>
      <c r="H2" s="25" t="s">
        <v>1</v>
      </c>
      <c r="K2" s="138" t="s">
        <v>26</v>
      </c>
      <c r="L2" s="138"/>
    </row>
    <row r="3" spans="1:12" ht="22.5" customHeight="1">
      <c r="A3" s="25" t="s">
        <v>71</v>
      </c>
      <c r="C3" s="26" t="s">
        <v>76</v>
      </c>
      <c r="F3" s="25"/>
      <c r="H3" s="25" t="s">
        <v>41</v>
      </c>
      <c r="I3" s="26" t="s">
        <v>74</v>
      </c>
      <c r="J3" s="26" t="s">
        <v>75</v>
      </c>
    </row>
    <row r="4" spans="1:12" ht="22.5" customHeight="1">
      <c r="A4" s="25" t="s">
        <v>72</v>
      </c>
      <c r="C4" s="26" t="s">
        <v>42</v>
      </c>
      <c r="F4" s="25"/>
      <c r="H4" s="26" t="s">
        <v>77</v>
      </c>
    </row>
    <row r="5" spans="1:12" s="29" customFormat="1" ht="22.5" customHeight="1">
      <c r="A5" s="132" t="s">
        <v>27</v>
      </c>
      <c r="B5" s="125" t="s">
        <v>3</v>
      </c>
      <c r="C5" s="126"/>
      <c r="D5" s="127"/>
      <c r="E5" s="139" t="s">
        <v>28</v>
      </c>
      <c r="F5" s="132" t="s">
        <v>29</v>
      </c>
      <c r="G5" s="141" t="s">
        <v>30</v>
      </c>
      <c r="H5" s="142"/>
      <c r="I5" s="141" t="s">
        <v>31</v>
      </c>
      <c r="J5" s="142"/>
      <c r="K5" s="28" t="s">
        <v>40</v>
      </c>
      <c r="L5" s="132" t="s">
        <v>7</v>
      </c>
    </row>
    <row r="6" spans="1:12" s="29" customFormat="1" ht="22.5" customHeight="1">
      <c r="A6" s="133"/>
      <c r="B6" s="128"/>
      <c r="C6" s="129"/>
      <c r="D6" s="130"/>
      <c r="E6" s="140" t="s">
        <v>28</v>
      </c>
      <c r="F6" s="133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32" t="s">
        <v>39</v>
      </c>
      <c r="L6" s="133"/>
    </row>
    <row r="7" spans="1:12" s="29" customFormat="1" ht="22.5" customHeight="1">
      <c r="A7" s="33"/>
      <c r="B7" s="151" t="s">
        <v>50</v>
      </c>
      <c r="C7" s="152"/>
      <c r="D7" s="153"/>
      <c r="E7" s="34"/>
      <c r="F7" s="33"/>
      <c r="G7" s="35"/>
      <c r="H7" s="36"/>
      <c r="I7" s="37"/>
      <c r="J7" s="38"/>
      <c r="K7" s="39"/>
      <c r="L7" s="33"/>
    </row>
    <row r="8" spans="1:12" ht="22.5" customHeight="1">
      <c r="A8" s="40">
        <v>1</v>
      </c>
      <c r="B8" s="41" t="s">
        <v>78</v>
      </c>
      <c r="C8" s="58"/>
      <c r="D8" s="42"/>
      <c r="E8" s="43">
        <v>250</v>
      </c>
      <c r="F8" s="40" t="s">
        <v>34</v>
      </c>
      <c r="G8" s="44">
        <v>175</v>
      </c>
      <c r="H8" s="45">
        <f t="shared" ref="H8:H18" si="0">G8*E8</f>
        <v>43750</v>
      </c>
      <c r="I8" s="46">
        <v>72</v>
      </c>
      <c r="J8" s="47">
        <f>I8*E8</f>
        <v>18000</v>
      </c>
      <c r="K8" s="47">
        <f>J8+H8</f>
        <v>61750</v>
      </c>
      <c r="L8" s="13"/>
    </row>
    <row r="9" spans="1:12" ht="22.5" customHeight="1">
      <c r="A9" s="40">
        <v>2</v>
      </c>
      <c r="B9" s="88" t="s">
        <v>102</v>
      </c>
      <c r="C9" s="89"/>
      <c r="D9" s="90"/>
      <c r="E9" s="43">
        <v>162</v>
      </c>
      <c r="F9" s="40" t="s">
        <v>34</v>
      </c>
      <c r="G9" s="44">
        <v>115</v>
      </c>
      <c r="H9" s="45">
        <f t="shared" si="0"/>
        <v>18630</v>
      </c>
      <c r="I9" s="46">
        <v>72</v>
      </c>
      <c r="J9" s="47">
        <f>I9*E9</f>
        <v>11664</v>
      </c>
      <c r="K9" s="47">
        <f>J9+H9</f>
        <v>30294</v>
      </c>
      <c r="L9" s="13"/>
    </row>
    <row r="10" spans="1:12" ht="22.5" customHeight="1">
      <c r="A10" s="40">
        <v>3</v>
      </c>
      <c r="B10" s="41" t="s">
        <v>79</v>
      </c>
      <c r="C10" s="58"/>
      <c r="D10" s="42"/>
      <c r="E10" s="43">
        <v>10</v>
      </c>
      <c r="F10" s="40" t="s">
        <v>35</v>
      </c>
      <c r="G10" s="44">
        <v>89</v>
      </c>
      <c r="H10" s="45">
        <f t="shared" ref="H10:H11" si="1">G10*E10</f>
        <v>890</v>
      </c>
      <c r="I10" s="46">
        <v>0</v>
      </c>
      <c r="J10" s="47">
        <v>0</v>
      </c>
      <c r="K10" s="47">
        <f>H10</f>
        <v>890</v>
      </c>
      <c r="L10" s="13"/>
    </row>
    <row r="11" spans="1:12" ht="22.5" customHeight="1">
      <c r="A11" s="40">
        <v>4</v>
      </c>
      <c r="B11" s="88" t="s">
        <v>103</v>
      </c>
      <c r="C11" s="89"/>
      <c r="D11" s="90"/>
      <c r="E11" s="43">
        <v>15</v>
      </c>
      <c r="F11" s="40" t="s">
        <v>35</v>
      </c>
      <c r="G11" s="44">
        <v>75</v>
      </c>
      <c r="H11" s="45">
        <f t="shared" si="1"/>
        <v>1125</v>
      </c>
      <c r="I11" s="46">
        <v>0</v>
      </c>
      <c r="J11" s="47">
        <v>0</v>
      </c>
      <c r="K11" s="47">
        <f>H11</f>
        <v>1125</v>
      </c>
      <c r="L11" s="13"/>
    </row>
    <row r="12" spans="1:12" ht="22.5" customHeight="1">
      <c r="A12" s="40">
        <v>5</v>
      </c>
      <c r="B12" s="41" t="s">
        <v>80</v>
      </c>
      <c r="C12" s="58"/>
      <c r="D12" s="42"/>
      <c r="E12" s="43">
        <v>5</v>
      </c>
      <c r="F12" s="40" t="s">
        <v>35</v>
      </c>
      <c r="G12" s="44">
        <v>89</v>
      </c>
      <c r="H12" s="45">
        <f t="shared" ref="H12" si="2">G12*E12</f>
        <v>445</v>
      </c>
      <c r="I12" s="46">
        <v>0</v>
      </c>
      <c r="J12" s="47">
        <v>0</v>
      </c>
      <c r="K12" s="47">
        <f>H12</f>
        <v>445</v>
      </c>
      <c r="L12" s="13"/>
    </row>
    <row r="13" spans="1:12" ht="22.5" customHeight="1">
      <c r="A13" s="40">
        <v>6</v>
      </c>
      <c r="B13" s="63" t="s">
        <v>65</v>
      </c>
      <c r="C13" s="64"/>
      <c r="D13" s="65"/>
      <c r="E13" s="43">
        <v>2</v>
      </c>
      <c r="F13" s="40" t="s">
        <v>35</v>
      </c>
      <c r="G13" s="44">
        <v>59</v>
      </c>
      <c r="H13" s="45">
        <f t="shared" ref="H13" si="3">G13*E13</f>
        <v>118</v>
      </c>
      <c r="I13" s="46">
        <v>0</v>
      </c>
      <c r="J13" s="47">
        <v>0</v>
      </c>
      <c r="K13" s="47">
        <f>H13</f>
        <v>118</v>
      </c>
      <c r="L13" s="13"/>
    </row>
    <row r="14" spans="1:12" ht="22.5" customHeight="1">
      <c r="A14" s="40">
        <v>7</v>
      </c>
      <c r="B14" s="148" t="s">
        <v>81</v>
      </c>
      <c r="C14" s="149"/>
      <c r="D14" s="150"/>
      <c r="E14" s="43">
        <v>1</v>
      </c>
      <c r="F14" s="40" t="s">
        <v>35</v>
      </c>
      <c r="G14" s="44">
        <v>1048</v>
      </c>
      <c r="H14" s="45">
        <f t="shared" si="0"/>
        <v>1048</v>
      </c>
      <c r="I14" s="48">
        <v>0</v>
      </c>
      <c r="J14" s="47">
        <f t="shared" ref="J14:J18" si="4">I14*E14</f>
        <v>0</v>
      </c>
      <c r="K14" s="47">
        <f>SUM(H14+J14)</f>
        <v>1048</v>
      </c>
      <c r="L14" s="13"/>
    </row>
    <row r="15" spans="1:12" ht="22.5" customHeight="1">
      <c r="A15" s="40">
        <v>8</v>
      </c>
      <c r="B15" s="148" t="s">
        <v>104</v>
      </c>
      <c r="C15" s="149"/>
      <c r="D15" s="150"/>
      <c r="E15" s="43">
        <v>1</v>
      </c>
      <c r="F15" s="40" t="s">
        <v>35</v>
      </c>
      <c r="G15" s="44">
        <v>656</v>
      </c>
      <c r="H15" s="45">
        <f t="shared" si="0"/>
        <v>656</v>
      </c>
      <c r="I15" s="48">
        <v>0</v>
      </c>
      <c r="J15" s="47">
        <v>0</v>
      </c>
      <c r="K15" s="47">
        <f>SUM(H15+J15)</f>
        <v>656</v>
      </c>
      <c r="L15" s="13"/>
    </row>
    <row r="16" spans="1:12" ht="22.5" customHeight="1">
      <c r="A16" s="40">
        <v>9</v>
      </c>
      <c r="B16" s="148" t="s">
        <v>105</v>
      </c>
      <c r="C16" s="149"/>
      <c r="D16" s="150"/>
      <c r="E16" s="43">
        <v>1</v>
      </c>
      <c r="F16" s="40" t="s">
        <v>35</v>
      </c>
      <c r="G16" s="44">
        <v>10</v>
      </c>
      <c r="H16" s="45">
        <f t="shared" si="0"/>
        <v>10</v>
      </c>
      <c r="I16" s="48">
        <v>0</v>
      </c>
      <c r="J16" s="47">
        <f t="shared" si="4"/>
        <v>0</v>
      </c>
      <c r="K16" s="47">
        <f>H16</f>
        <v>10</v>
      </c>
      <c r="L16" s="13"/>
    </row>
    <row r="17" spans="1:12" ht="22.5" customHeight="1">
      <c r="A17" s="40">
        <v>10</v>
      </c>
      <c r="B17" s="148" t="s">
        <v>82</v>
      </c>
      <c r="C17" s="149"/>
      <c r="D17" s="150"/>
      <c r="E17" s="43">
        <v>5</v>
      </c>
      <c r="F17" s="40" t="s">
        <v>34</v>
      </c>
      <c r="G17" s="44">
        <v>38</v>
      </c>
      <c r="H17" s="45">
        <f t="shared" si="0"/>
        <v>190</v>
      </c>
      <c r="I17" s="48">
        <v>0</v>
      </c>
      <c r="J17" s="47">
        <f t="shared" si="4"/>
        <v>0</v>
      </c>
      <c r="K17" s="47">
        <f>J17+H17</f>
        <v>190</v>
      </c>
      <c r="L17" s="13"/>
    </row>
    <row r="18" spans="1:12" ht="22.5" customHeight="1">
      <c r="A18" s="40">
        <v>11</v>
      </c>
      <c r="B18" s="148" t="s">
        <v>83</v>
      </c>
      <c r="C18" s="149"/>
      <c r="D18" s="150"/>
      <c r="E18" s="43">
        <v>25</v>
      </c>
      <c r="F18" s="40" t="s">
        <v>35</v>
      </c>
      <c r="G18" s="44">
        <v>3</v>
      </c>
      <c r="H18" s="45">
        <f t="shared" si="0"/>
        <v>75</v>
      </c>
      <c r="I18" s="48">
        <v>0</v>
      </c>
      <c r="J18" s="47">
        <f t="shared" si="4"/>
        <v>0</v>
      </c>
      <c r="K18" s="47">
        <f>SUM(H18+J18)</f>
        <v>75</v>
      </c>
      <c r="L18" s="40"/>
    </row>
    <row r="19" spans="1:12" ht="22.5" customHeight="1">
      <c r="A19" s="105"/>
      <c r="B19" s="106"/>
      <c r="C19" s="107"/>
      <c r="D19" s="108"/>
      <c r="E19" s="109"/>
      <c r="F19" s="105"/>
      <c r="G19" s="110"/>
      <c r="H19" s="111"/>
      <c r="I19" s="112"/>
      <c r="J19" s="113"/>
      <c r="K19" s="113"/>
      <c r="L19" s="105"/>
    </row>
    <row r="20" spans="1:12" ht="22.5" customHeight="1">
      <c r="A20" s="50"/>
      <c r="B20" s="145" t="s">
        <v>43</v>
      </c>
      <c r="C20" s="146"/>
      <c r="D20" s="147"/>
      <c r="E20" s="51"/>
      <c r="F20" s="50"/>
      <c r="G20" s="52"/>
      <c r="H20" s="53"/>
      <c r="I20" s="54"/>
      <c r="J20" s="55"/>
      <c r="K20" s="56">
        <f>SUM(K8:K19)</f>
        <v>96601</v>
      </c>
      <c r="L20" s="57"/>
    </row>
    <row r="21" spans="1:12" s="5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5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5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59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2" ht="22.5" customHeight="1">
      <c r="A25" s="25" t="s">
        <v>73</v>
      </c>
      <c r="C25" s="26" t="s">
        <v>101</v>
      </c>
      <c r="K25" s="138" t="s">
        <v>56</v>
      </c>
      <c r="L25" s="138"/>
    </row>
    <row r="26" spans="1:12" ht="22.5" customHeight="1">
      <c r="A26" s="25" t="s">
        <v>70</v>
      </c>
      <c r="C26" s="26" t="s">
        <v>108</v>
      </c>
      <c r="F26" s="25"/>
      <c r="H26" s="25" t="s">
        <v>1</v>
      </c>
      <c r="K26" s="138" t="s">
        <v>26</v>
      </c>
      <c r="L26" s="138"/>
    </row>
    <row r="27" spans="1:12" ht="22.5" customHeight="1">
      <c r="A27" s="25" t="s">
        <v>71</v>
      </c>
      <c r="C27" s="26" t="s">
        <v>76</v>
      </c>
      <c r="F27" s="25"/>
      <c r="H27" s="25" t="s">
        <v>41</v>
      </c>
      <c r="I27" s="26" t="s">
        <v>74</v>
      </c>
      <c r="J27" s="26" t="s">
        <v>75</v>
      </c>
    </row>
    <row r="28" spans="1:12" ht="22.5" customHeight="1">
      <c r="A28" s="25" t="s">
        <v>72</v>
      </c>
      <c r="C28" s="26" t="s">
        <v>42</v>
      </c>
      <c r="F28" s="25"/>
      <c r="H28" s="26" t="s">
        <v>77</v>
      </c>
    </row>
    <row r="29" spans="1:12" s="29" customFormat="1" ht="22.5" customHeight="1">
      <c r="A29" s="132" t="s">
        <v>27</v>
      </c>
      <c r="B29" s="125" t="s">
        <v>3</v>
      </c>
      <c r="C29" s="126"/>
      <c r="D29" s="127"/>
      <c r="E29" s="139" t="s">
        <v>28</v>
      </c>
      <c r="F29" s="132" t="s">
        <v>29</v>
      </c>
      <c r="G29" s="141" t="s">
        <v>30</v>
      </c>
      <c r="H29" s="142"/>
      <c r="I29" s="141" t="s">
        <v>31</v>
      </c>
      <c r="J29" s="142"/>
      <c r="K29" s="86" t="s">
        <v>40</v>
      </c>
      <c r="L29" s="132" t="s">
        <v>7</v>
      </c>
    </row>
    <row r="30" spans="1:12" s="29" customFormat="1" ht="22.5" customHeight="1">
      <c r="A30" s="133"/>
      <c r="B30" s="128"/>
      <c r="C30" s="129"/>
      <c r="D30" s="130"/>
      <c r="E30" s="140" t="s">
        <v>28</v>
      </c>
      <c r="F30" s="133" t="s">
        <v>29</v>
      </c>
      <c r="G30" s="30" t="s">
        <v>32</v>
      </c>
      <c r="H30" s="31" t="s">
        <v>33</v>
      </c>
      <c r="I30" s="30" t="s">
        <v>32</v>
      </c>
      <c r="J30" s="30" t="s">
        <v>33</v>
      </c>
      <c r="K30" s="87" t="s">
        <v>39</v>
      </c>
      <c r="L30" s="133"/>
    </row>
    <row r="31" spans="1:12" ht="22.5" customHeight="1">
      <c r="A31" s="91"/>
      <c r="B31" s="144" t="s">
        <v>61</v>
      </c>
      <c r="C31" s="144"/>
      <c r="D31" s="144"/>
      <c r="E31" s="92"/>
      <c r="F31" s="91"/>
      <c r="G31" s="91"/>
      <c r="H31" s="91"/>
      <c r="I31" s="91"/>
      <c r="J31" s="91"/>
      <c r="K31" s="114">
        <f>K20</f>
        <v>96601</v>
      </c>
      <c r="L31" s="91"/>
    </row>
    <row r="32" spans="1:12" s="49" customFormat="1" ht="22.5" customHeight="1">
      <c r="A32" s="93">
        <v>12</v>
      </c>
      <c r="B32" s="143" t="s">
        <v>59</v>
      </c>
      <c r="C32" s="143"/>
      <c r="D32" s="143"/>
      <c r="E32" s="94">
        <v>4</v>
      </c>
      <c r="F32" s="93" t="s">
        <v>37</v>
      </c>
      <c r="G32" s="94">
        <v>122</v>
      </c>
      <c r="H32" s="94">
        <f>G32*E32</f>
        <v>488</v>
      </c>
      <c r="I32" s="95">
        <v>0</v>
      </c>
      <c r="J32" s="96">
        <f>I32*E32</f>
        <v>0</v>
      </c>
      <c r="K32" s="96">
        <f>J32+H32</f>
        <v>488</v>
      </c>
      <c r="L32" s="93"/>
    </row>
    <row r="33" spans="1:12" s="49" customFormat="1" ht="22.5" customHeight="1">
      <c r="A33" s="93">
        <v>13</v>
      </c>
      <c r="B33" s="143" t="s">
        <v>60</v>
      </c>
      <c r="C33" s="143"/>
      <c r="D33" s="143"/>
      <c r="E33" s="94">
        <v>2</v>
      </c>
      <c r="F33" s="93" t="s">
        <v>51</v>
      </c>
      <c r="G33" s="94">
        <v>20</v>
      </c>
      <c r="H33" s="94">
        <f>G33*E33</f>
        <v>40</v>
      </c>
      <c r="I33" s="95">
        <v>0</v>
      </c>
      <c r="J33" s="96">
        <f>I33*E33</f>
        <v>0</v>
      </c>
      <c r="K33" s="96">
        <v>100</v>
      </c>
      <c r="L33" s="93"/>
    </row>
    <row r="34" spans="1:12" s="49" customFormat="1" ht="22.5" customHeight="1">
      <c r="A34" s="93">
        <v>14</v>
      </c>
      <c r="B34" s="97" t="s">
        <v>84</v>
      </c>
      <c r="C34" s="97"/>
      <c r="D34" s="97"/>
      <c r="E34" s="94">
        <v>1</v>
      </c>
      <c r="F34" s="93" t="s">
        <v>36</v>
      </c>
      <c r="G34" s="94">
        <v>1000</v>
      </c>
      <c r="H34" s="94">
        <f>G34*E34</f>
        <v>1000</v>
      </c>
      <c r="I34" s="95">
        <v>0</v>
      </c>
      <c r="J34" s="96">
        <f>I34*E34</f>
        <v>0</v>
      </c>
      <c r="K34" s="96">
        <f>J34+H34</f>
        <v>1000</v>
      </c>
      <c r="L34" s="93" t="s">
        <v>86</v>
      </c>
    </row>
    <row r="35" spans="1:12" s="49" customFormat="1" ht="22.5" customHeight="1">
      <c r="A35" s="93">
        <v>15</v>
      </c>
      <c r="B35" s="97" t="s">
        <v>85</v>
      </c>
      <c r="C35" s="97"/>
      <c r="D35" s="97"/>
      <c r="E35" s="94">
        <v>1</v>
      </c>
      <c r="F35" s="93" t="s">
        <v>36</v>
      </c>
      <c r="G35" s="94">
        <v>2500</v>
      </c>
      <c r="H35" s="94">
        <f>G35*E35</f>
        <v>2500</v>
      </c>
      <c r="I35" s="95">
        <v>0</v>
      </c>
      <c r="J35" s="96">
        <f>I35*E35</f>
        <v>0</v>
      </c>
      <c r="K35" s="96">
        <f>J35+H35</f>
        <v>2500</v>
      </c>
      <c r="L35" s="93" t="s">
        <v>87</v>
      </c>
    </row>
    <row r="36" spans="1:12" ht="22.5" customHeight="1">
      <c r="A36" s="98"/>
      <c r="B36" s="135"/>
      <c r="C36" s="136"/>
      <c r="D36" s="137"/>
      <c r="E36" s="96"/>
      <c r="F36" s="98"/>
      <c r="G36" s="98"/>
      <c r="H36" s="98"/>
      <c r="I36" s="98"/>
      <c r="J36" s="98"/>
      <c r="K36" s="98"/>
      <c r="L36" s="98"/>
    </row>
    <row r="37" spans="1:12" ht="22.5" customHeight="1">
      <c r="A37" s="99"/>
      <c r="B37" s="134" t="s">
        <v>38</v>
      </c>
      <c r="C37" s="134"/>
      <c r="D37" s="134"/>
      <c r="E37" s="100"/>
      <c r="F37" s="99"/>
      <c r="G37" s="100"/>
      <c r="H37" s="101"/>
      <c r="I37" s="99"/>
      <c r="J37" s="102"/>
      <c r="K37" s="103">
        <f>SUM(K31:K36)</f>
        <v>100689</v>
      </c>
      <c r="L37" s="104"/>
    </row>
    <row r="41" spans="1:12" s="59" customFormat="1" ht="22.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2" s="59" customFormat="1" ht="22.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2" s="59" customFormat="1" ht="22.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2" s="59" customFormat="1" ht="22.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</sheetData>
  <mergeCells count="30">
    <mergeCell ref="B20:D20"/>
    <mergeCell ref="B17:D17"/>
    <mergeCell ref="B18:D18"/>
    <mergeCell ref="A5:A6"/>
    <mergeCell ref="B16:D16"/>
    <mergeCell ref="B7:D7"/>
    <mergeCell ref="B14:D14"/>
    <mergeCell ref="B5:D6"/>
    <mergeCell ref="B15:D15"/>
    <mergeCell ref="E5:E6"/>
    <mergeCell ref="F5:F6"/>
    <mergeCell ref="G5:H5"/>
    <mergeCell ref="K1:L1"/>
    <mergeCell ref="K2:L2"/>
    <mergeCell ref="L5:L6"/>
    <mergeCell ref="I5:J5"/>
    <mergeCell ref="B37:D37"/>
    <mergeCell ref="B36:D36"/>
    <mergeCell ref="K25:L25"/>
    <mergeCell ref="K26:L26"/>
    <mergeCell ref="A29:A30"/>
    <mergeCell ref="B29:D30"/>
    <mergeCell ref="E29:E30"/>
    <mergeCell ref="F29:F30"/>
    <mergeCell ref="G29:H29"/>
    <mergeCell ref="I29:J29"/>
    <mergeCell ref="L29:L30"/>
    <mergeCell ref="B32:D32"/>
    <mergeCell ref="B33:D33"/>
    <mergeCell ref="B31:D31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topLeftCell="A22" workbookViewId="0">
      <selection activeCell="F36" sqref="F3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31" t="s">
        <v>57</v>
      </c>
      <c r="B1" s="131"/>
      <c r="C1" s="131"/>
      <c r="D1" s="131"/>
      <c r="E1" s="131"/>
      <c r="F1" s="131"/>
      <c r="G1" s="131"/>
      <c r="H1" s="122" t="s">
        <v>0</v>
      </c>
    </row>
    <row r="2" spans="1:8" s="26" customFormat="1" ht="27.75" customHeight="1">
      <c r="A2" s="25" t="s">
        <v>88</v>
      </c>
      <c r="B2" s="66" t="s">
        <v>107</v>
      </c>
      <c r="C2" s="66"/>
      <c r="D2" s="66"/>
      <c r="E2" s="66"/>
      <c r="F2" s="66"/>
      <c r="G2" s="66"/>
    </row>
    <row r="3" spans="1:8" s="26" customFormat="1" ht="27.75" customHeight="1">
      <c r="A3" s="25" t="s">
        <v>99</v>
      </c>
      <c r="B3" s="25"/>
      <c r="C3" s="61" t="s">
        <v>106</v>
      </c>
      <c r="D3" s="61"/>
      <c r="E3" s="61"/>
      <c r="F3" s="61"/>
      <c r="G3" s="61"/>
      <c r="H3" s="61"/>
    </row>
    <row r="4" spans="1:8" s="26" customFormat="1" ht="23.25">
      <c r="A4" s="25" t="s">
        <v>41</v>
      </c>
      <c r="B4" s="25"/>
      <c r="C4" s="26" t="s">
        <v>74</v>
      </c>
      <c r="D4" s="61" t="s">
        <v>75</v>
      </c>
    </row>
    <row r="5" spans="1:8" s="26" customFormat="1" ht="23.25">
      <c r="A5" s="25" t="s">
        <v>44</v>
      </c>
      <c r="B5" s="25"/>
      <c r="C5" s="26" t="s">
        <v>45</v>
      </c>
    </row>
    <row r="6" spans="1:8" s="26" customFormat="1" ht="23.25">
      <c r="A6" s="25" t="s">
        <v>89</v>
      </c>
      <c r="B6" s="25"/>
      <c r="D6" s="26" t="s">
        <v>91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90</v>
      </c>
      <c r="B8" s="25"/>
      <c r="D8" s="26" t="s">
        <v>53</v>
      </c>
    </row>
    <row r="9" spans="1:8" s="26" customFormat="1" ht="23.25">
      <c r="A9" s="25" t="s">
        <v>111</v>
      </c>
      <c r="B9" s="25"/>
      <c r="D9" s="62"/>
    </row>
    <row r="10" spans="1:8" s="26" customFormat="1" ht="23.25">
      <c r="A10" s="67" t="s">
        <v>2</v>
      </c>
      <c r="B10" s="125" t="s">
        <v>3</v>
      </c>
      <c r="C10" s="126"/>
      <c r="D10" s="127"/>
      <c r="E10" s="67" t="s">
        <v>4</v>
      </c>
      <c r="F10" s="132" t="s">
        <v>5</v>
      </c>
      <c r="G10" s="67" t="s">
        <v>6</v>
      </c>
      <c r="H10" s="132" t="s">
        <v>7</v>
      </c>
    </row>
    <row r="11" spans="1:8" s="26" customFormat="1" ht="23.25">
      <c r="A11" s="30" t="s">
        <v>8</v>
      </c>
      <c r="B11" s="128"/>
      <c r="C11" s="129"/>
      <c r="D11" s="130"/>
      <c r="E11" s="30" t="s">
        <v>9</v>
      </c>
      <c r="F11" s="133"/>
      <c r="G11" s="30" t="s">
        <v>9</v>
      </c>
      <c r="H11" s="133"/>
    </row>
    <row r="12" spans="1:8" s="26" customFormat="1" ht="23.25">
      <c r="A12" s="31">
        <v>1</v>
      </c>
      <c r="B12" s="68" t="s">
        <v>10</v>
      </c>
      <c r="C12" s="69"/>
      <c r="D12" s="70"/>
      <c r="E12" s="71">
        <f>ปร.4!K37</f>
        <v>100689</v>
      </c>
      <c r="F12" s="72">
        <v>1.2734000000000001</v>
      </c>
      <c r="G12" s="71">
        <f>F12*E12</f>
        <v>128217.3726</v>
      </c>
      <c r="H12" s="31" t="s">
        <v>100</v>
      </c>
    </row>
    <row r="13" spans="1:8" s="26" customFormat="1" ht="23.25">
      <c r="A13" s="31">
        <v>2</v>
      </c>
      <c r="B13" s="68" t="s">
        <v>11</v>
      </c>
      <c r="C13" s="69"/>
      <c r="D13" s="70"/>
      <c r="E13" s="71"/>
      <c r="F13" s="72"/>
      <c r="G13" s="71"/>
      <c r="H13" s="73"/>
    </row>
    <row r="14" spans="1:8" s="26" customFormat="1" ht="23.25">
      <c r="A14" s="31">
        <v>3</v>
      </c>
      <c r="B14" s="68" t="s">
        <v>12</v>
      </c>
      <c r="C14" s="69"/>
      <c r="D14" s="70"/>
      <c r="E14" s="73"/>
      <c r="F14" s="73"/>
      <c r="G14" s="74"/>
      <c r="H14" s="73"/>
    </row>
    <row r="15" spans="1:8" s="26" customFormat="1" ht="23.25">
      <c r="A15" s="31">
        <v>4</v>
      </c>
      <c r="B15" s="68" t="s">
        <v>13</v>
      </c>
      <c r="C15" s="69"/>
      <c r="D15" s="70"/>
      <c r="E15" s="73"/>
      <c r="F15" s="73"/>
      <c r="G15" s="74"/>
      <c r="H15" s="73"/>
    </row>
    <row r="16" spans="1:8" s="26" customFormat="1" ht="23.25">
      <c r="A16" s="73"/>
      <c r="B16" s="68" t="s">
        <v>48</v>
      </c>
      <c r="C16" s="69"/>
      <c r="D16" s="70"/>
      <c r="E16" s="73"/>
      <c r="F16" s="73"/>
      <c r="G16" s="75"/>
      <c r="H16" s="73"/>
    </row>
    <row r="17" spans="1:8" s="26" customFormat="1" ht="23.25">
      <c r="A17" s="73"/>
      <c r="B17" s="68" t="s">
        <v>49</v>
      </c>
      <c r="C17" s="69"/>
      <c r="D17" s="70"/>
      <c r="E17" s="73"/>
      <c r="F17" s="73"/>
      <c r="G17" s="75"/>
      <c r="H17" s="73"/>
    </row>
    <row r="18" spans="1:8" s="26" customFormat="1" ht="23.25">
      <c r="A18" s="73"/>
      <c r="B18" s="68" t="s">
        <v>58</v>
      </c>
      <c r="C18" s="69"/>
      <c r="D18" s="70"/>
      <c r="E18" s="73"/>
      <c r="F18" s="73"/>
      <c r="G18" s="75"/>
      <c r="H18" s="73"/>
    </row>
    <row r="19" spans="1:8" s="26" customFormat="1" ht="23.25">
      <c r="A19" s="73"/>
      <c r="B19" s="68" t="s">
        <v>14</v>
      </c>
      <c r="C19" s="69"/>
      <c r="D19" s="76"/>
      <c r="E19" s="77"/>
      <c r="F19" s="78"/>
      <c r="G19" s="71">
        <f>SUM(G12:G18)</f>
        <v>128217.3726</v>
      </c>
      <c r="H19" s="73"/>
    </row>
    <row r="20" spans="1:8" s="26" customFormat="1" ht="23.25">
      <c r="A20" s="73"/>
      <c r="B20" s="79" t="s">
        <v>15</v>
      </c>
      <c r="C20" s="69"/>
      <c r="D20" s="80"/>
      <c r="E20" s="80"/>
      <c r="F20" s="80"/>
      <c r="G20" s="81">
        <v>128000</v>
      </c>
      <c r="H20" s="82"/>
    </row>
    <row r="21" spans="1:8" s="26" customFormat="1" ht="23.25">
      <c r="A21" s="73"/>
      <c r="B21" s="83" t="s">
        <v>16</v>
      </c>
      <c r="C21" s="69"/>
      <c r="D21" s="77"/>
      <c r="E21" s="84" t="str">
        <f>BAHTTEXT(G20)</f>
        <v>หนึ่งแสนสองหมื่นแปดพันบาทถ้วน</v>
      </c>
      <c r="F21" s="77"/>
      <c r="G21" s="77"/>
      <c r="H21" s="78"/>
    </row>
    <row r="22" spans="1:8" s="26" customFormat="1" ht="23.25">
      <c r="A22" s="73"/>
      <c r="B22" s="83" t="s">
        <v>17</v>
      </c>
      <c r="C22" s="69"/>
      <c r="D22" s="81">
        <v>1648</v>
      </c>
      <c r="E22" s="77" t="s">
        <v>18</v>
      </c>
      <c r="F22" s="77"/>
      <c r="G22" s="77"/>
      <c r="H22" s="78"/>
    </row>
    <row r="23" spans="1:8" s="26" customFormat="1" ht="23.25">
      <c r="A23" s="73"/>
      <c r="B23" s="83" t="s">
        <v>19</v>
      </c>
      <c r="C23" s="69"/>
      <c r="D23" s="85">
        <v>0</v>
      </c>
      <c r="E23" s="77" t="s">
        <v>20</v>
      </c>
      <c r="F23" s="77"/>
      <c r="G23" s="77"/>
      <c r="H23" s="78"/>
    </row>
    <row r="24" spans="1:8" ht="26.25">
      <c r="A24" s="198" t="s">
        <v>47</v>
      </c>
      <c r="B24" s="198"/>
      <c r="C24" s="198"/>
      <c r="D24" s="198"/>
      <c r="E24" s="198"/>
      <c r="F24" s="198"/>
      <c r="G24" s="198"/>
      <c r="H24" s="198"/>
    </row>
    <row r="25" spans="1:8" ht="23.25">
      <c r="A25" s="26"/>
      <c r="B25" s="26"/>
      <c r="C25" s="26"/>
      <c r="D25" s="26"/>
      <c r="E25" s="26"/>
      <c r="F25" s="26"/>
      <c r="G25" s="26"/>
      <c r="H25" s="26"/>
    </row>
    <row r="26" spans="1:8" ht="23.25">
      <c r="A26" s="26"/>
      <c r="B26" s="26"/>
      <c r="C26" s="26"/>
      <c r="D26" s="26"/>
      <c r="E26" s="26"/>
      <c r="F26" s="26"/>
      <c r="G26" s="26"/>
      <c r="H26" s="26"/>
    </row>
    <row r="27" spans="1:8" ht="23.25">
      <c r="A27" s="26"/>
      <c r="B27" s="26"/>
      <c r="C27" s="26"/>
      <c r="D27" s="26"/>
      <c r="E27" s="26"/>
      <c r="F27" s="26"/>
      <c r="G27" s="26"/>
      <c r="H27" s="26"/>
    </row>
    <row r="28" spans="1:8" ht="23.25">
      <c r="A28" s="26"/>
      <c r="B28" s="26"/>
      <c r="C28" s="26"/>
      <c r="D28" s="26"/>
      <c r="E28" s="26"/>
      <c r="F28" s="26"/>
      <c r="G28" s="26"/>
      <c r="H28" s="26"/>
    </row>
    <row r="29" spans="1:8" ht="23.25">
      <c r="A29" s="26"/>
      <c r="B29" s="26"/>
      <c r="C29" s="26"/>
      <c r="D29" s="26"/>
      <c r="E29" s="26"/>
      <c r="F29" s="26"/>
      <c r="G29" s="26"/>
      <c r="H29" s="26"/>
    </row>
    <row r="30" spans="1:8" ht="23.25">
      <c r="A30" s="26"/>
      <c r="B30" s="26"/>
      <c r="C30" s="26"/>
      <c r="D30" s="26"/>
      <c r="E30" s="26"/>
      <c r="F30" s="26"/>
      <c r="G30" s="26"/>
      <c r="H30" s="26"/>
    </row>
    <row r="31" spans="1:8" s="26" customFormat="1" ht="23.25"/>
    <row r="32" spans="1:8" s="26" customFormat="1" ht="23.25"/>
  </sheetData>
  <mergeCells count="5">
    <mergeCell ref="A1:G1"/>
    <mergeCell ref="B10:D11"/>
    <mergeCell ref="F10:F11"/>
    <mergeCell ref="H10:H11"/>
    <mergeCell ref="A24:H24"/>
  </mergeCells>
  <pageMargins left="0.7" right="0.37" top="0.75" bottom="0.19" header="0.3" footer="0.17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4"/>
  <sheetViews>
    <sheetView topLeftCell="A25" workbookViewId="0">
      <selection activeCell="B29" sqref="B29:D29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9.375" style="26" customWidth="1"/>
    <col min="13" max="16384" width="9" style="26"/>
  </cols>
  <sheetData>
    <row r="1" spans="1:12" ht="22.5" customHeight="1">
      <c r="A1" s="25" t="s">
        <v>73</v>
      </c>
      <c r="C1" s="26" t="s">
        <v>101</v>
      </c>
      <c r="K1" s="138" t="s">
        <v>52</v>
      </c>
      <c r="L1" s="138"/>
    </row>
    <row r="2" spans="1:12" ht="22.5" customHeight="1">
      <c r="A2" s="25" t="s">
        <v>70</v>
      </c>
      <c r="C2" s="26" t="s">
        <v>108</v>
      </c>
      <c r="F2" s="25"/>
      <c r="H2" s="25" t="s">
        <v>1</v>
      </c>
      <c r="K2" s="138" t="s">
        <v>26</v>
      </c>
      <c r="L2" s="138"/>
    </row>
    <row r="3" spans="1:12" ht="22.5" customHeight="1">
      <c r="A3" s="25" t="s">
        <v>71</v>
      </c>
      <c r="C3" s="26" t="s">
        <v>76</v>
      </c>
      <c r="F3" s="25"/>
      <c r="H3" s="25" t="s">
        <v>41</v>
      </c>
      <c r="I3" s="26" t="s">
        <v>74</v>
      </c>
      <c r="J3" s="26" t="s">
        <v>75</v>
      </c>
    </row>
    <row r="4" spans="1:12" ht="22.5" customHeight="1">
      <c r="A4" s="25" t="s">
        <v>72</v>
      </c>
      <c r="C4" s="26" t="s">
        <v>42</v>
      </c>
      <c r="F4" s="25"/>
      <c r="H4" s="26" t="s">
        <v>110</v>
      </c>
    </row>
    <row r="5" spans="1:12" s="29" customFormat="1" ht="22.5" customHeight="1">
      <c r="A5" s="132" t="s">
        <v>27</v>
      </c>
      <c r="B5" s="125" t="s">
        <v>3</v>
      </c>
      <c r="C5" s="126"/>
      <c r="D5" s="127"/>
      <c r="E5" s="139" t="s">
        <v>28</v>
      </c>
      <c r="F5" s="132" t="s">
        <v>29</v>
      </c>
      <c r="G5" s="141" t="s">
        <v>30</v>
      </c>
      <c r="H5" s="142"/>
      <c r="I5" s="141" t="s">
        <v>31</v>
      </c>
      <c r="J5" s="142"/>
      <c r="K5" s="115" t="s">
        <v>40</v>
      </c>
      <c r="L5" s="132" t="s">
        <v>7</v>
      </c>
    </row>
    <row r="6" spans="1:12" s="29" customFormat="1" ht="22.5" customHeight="1">
      <c r="A6" s="133"/>
      <c r="B6" s="128"/>
      <c r="C6" s="129"/>
      <c r="D6" s="130"/>
      <c r="E6" s="140" t="s">
        <v>28</v>
      </c>
      <c r="F6" s="133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116" t="s">
        <v>39</v>
      </c>
      <c r="L6" s="133"/>
    </row>
    <row r="7" spans="1:12" s="29" customFormat="1" ht="22.5" customHeight="1">
      <c r="A7" s="33"/>
      <c r="B7" s="151" t="s">
        <v>50</v>
      </c>
      <c r="C7" s="152"/>
      <c r="D7" s="153"/>
      <c r="E7" s="34"/>
      <c r="F7" s="33"/>
      <c r="G7" s="35"/>
      <c r="H7" s="36"/>
      <c r="I7" s="37"/>
      <c r="J7" s="38"/>
      <c r="K7" s="39"/>
      <c r="L7" s="33"/>
    </row>
    <row r="8" spans="1:12" ht="22.5" customHeight="1">
      <c r="A8" s="40">
        <v>1</v>
      </c>
      <c r="B8" s="117" t="s">
        <v>78</v>
      </c>
      <c r="C8" s="118"/>
      <c r="D8" s="119"/>
      <c r="E8" s="43">
        <v>250</v>
      </c>
      <c r="F8" s="40" t="s">
        <v>34</v>
      </c>
      <c r="G8" s="44">
        <v>175</v>
      </c>
      <c r="H8" s="45">
        <f t="shared" ref="H8:H16" si="0">G8*E8</f>
        <v>43750</v>
      </c>
      <c r="I8" s="46">
        <v>72</v>
      </c>
      <c r="J8" s="47">
        <f>I8*E8</f>
        <v>18000</v>
      </c>
      <c r="K8" s="47">
        <f>J8+H8</f>
        <v>61750</v>
      </c>
      <c r="L8" s="13"/>
    </row>
    <row r="9" spans="1:12" ht="22.5" customHeight="1">
      <c r="A9" s="40">
        <v>2</v>
      </c>
      <c r="B9" s="117" t="s">
        <v>102</v>
      </c>
      <c r="C9" s="118"/>
      <c r="D9" s="119"/>
      <c r="E9" s="43">
        <v>162</v>
      </c>
      <c r="F9" s="40" t="s">
        <v>34</v>
      </c>
      <c r="G9" s="44">
        <v>115</v>
      </c>
      <c r="H9" s="45">
        <f t="shared" si="0"/>
        <v>18630</v>
      </c>
      <c r="I9" s="46">
        <v>72</v>
      </c>
      <c r="J9" s="47">
        <f>I9*E9</f>
        <v>11664</v>
      </c>
      <c r="K9" s="47">
        <f>J9+H9</f>
        <v>30294</v>
      </c>
      <c r="L9" s="13"/>
    </row>
    <row r="10" spans="1:12" ht="22.5" customHeight="1">
      <c r="A10" s="40">
        <v>3</v>
      </c>
      <c r="B10" s="117" t="s">
        <v>79</v>
      </c>
      <c r="C10" s="118"/>
      <c r="D10" s="119"/>
      <c r="E10" s="43">
        <v>10</v>
      </c>
      <c r="F10" s="40" t="s">
        <v>35</v>
      </c>
      <c r="G10" s="44">
        <v>89</v>
      </c>
      <c r="H10" s="45">
        <f t="shared" si="0"/>
        <v>890</v>
      </c>
      <c r="I10" s="46">
        <v>0</v>
      </c>
      <c r="J10" s="47">
        <v>0</v>
      </c>
      <c r="K10" s="47">
        <f>H10</f>
        <v>890</v>
      </c>
      <c r="L10" s="13"/>
    </row>
    <row r="11" spans="1:12" ht="22.5" customHeight="1">
      <c r="A11" s="40">
        <v>4</v>
      </c>
      <c r="B11" s="117" t="s">
        <v>103</v>
      </c>
      <c r="C11" s="118"/>
      <c r="D11" s="119"/>
      <c r="E11" s="43">
        <v>15</v>
      </c>
      <c r="F11" s="40" t="s">
        <v>35</v>
      </c>
      <c r="G11" s="44">
        <v>75</v>
      </c>
      <c r="H11" s="45">
        <f t="shared" si="0"/>
        <v>1125</v>
      </c>
      <c r="I11" s="46">
        <v>0</v>
      </c>
      <c r="J11" s="47">
        <v>0</v>
      </c>
      <c r="K11" s="47">
        <f>H11</f>
        <v>1125</v>
      </c>
      <c r="L11" s="13"/>
    </row>
    <row r="12" spans="1:12" ht="22.5" customHeight="1">
      <c r="A12" s="40">
        <v>5</v>
      </c>
      <c r="B12" s="117" t="s">
        <v>80</v>
      </c>
      <c r="C12" s="118"/>
      <c r="D12" s="119"/>
      <c r="E12" s="43">
        <v>5</v>
      </c>
      <c r="F12" s="40" t="s">
        <v>35</v>
      </c>
      <c r="G12" s="44">
        <v>89</v>
      </c>
      <c r="H12" s="45">
        <f t="shared" si="0"/>
        <v>445</v>
      </c>
      <c r="I12" s="46">
        <v>0</v>
      </c>
      <c r="J12" s="47">
        <v>0</v>
      </c>
      <c r="K12" s="47">
        <f>H12</f>
        <v>445</v>
      </c>
      <c r="L12" s="13"/>
    </row>
    <row r="13" spans="1:12" ht="22.5" customHeight="1">
      <c r="A13" s="40">
        <v>6</v>
      </c>
      <c r="B13" s="117" t="s">
        <v>65</v>
      </c>
      <c r="C13" s="118"/>
      <c r="D13" s="119"/>
      <c r="E13" s="43">
        <v>2</v>
      </c>
      <c r="F13" s="40" t="s">
        <v>35</v>
      </c>
      <c r="G13" s="44">
        <v>59</v>
      </c>
      <c r="H13" s="45">
        <f t="shared" si="0"/>
        <v>118</v>
      </c>
      <c r="I13" s="46">
        <v>0</v>
      </c>
      <c r="J13" s="47">
        <v>0</v>
      </c>
      <c r="K13" s="47">
        <f>H13</f>
        <v>118</v>
      </c>
      <c r="L13" s="13"/>
    </row>
    <row r="14" spans="1:12" ht="22.5" customHeight="1">
      <c r="A14" s="40">
        <v>7</v>
      </c>
      <c r="B14" s="148" t="s">
        <v>81</v>
      </c>
      <c r="C14" s="149"/>
      <c r="D14" s="150"/>
      <c r="E14" s="43">
        <v>1</v>
      </c>
      <c r="F14" s="40" t="s">
        <v>35</v>
      </c>
      <c r="G14" s="44">
        <v>1048</v>
      </c>
      <c r="H14" s="45">
        <f t="shared" si="0"/>
        <v>1048</v>
      </c>
      <c r="I14" s="48">
        <v>0</v>
      </c>
      <c r="J14" s="47">
        <f t="shared" ref="J14:J16" si="1">I14*E14</f>
        <v>0</v>
      </c>
      <c r="K14" s="47">
        <f>SUM(H14+J14)</f>
        <v>1048</v>
      </c>
      <c r="L14" s="13"/>
    </row>
    <row r="15" spans="1:12" ht="22.5" customHeight="1">
      <c r="A15" s="40">
        <v>8</v>
      </c>
      <c r="B15" s="148" t="s">
        <v>104</v>
      </c>
      <c r="C15" s="149"/>
      <c r="D15" s="150"/>
      <c r="E15" s="43">
        <v>1</v>
      </c>
      <c r="F15" s="40" t="s">
        <v>35</v>
      </c>
      <c r="G15" s="44">
        <v>656</v>
      </c>
      <c r="H15" s="45">
        <f t="shared" si="0"/>
        <v>656</v>
      </c>
      <c r="I15" s="48">
        <v>0</v>
      </c>
      <c r="J15" s="47">
        <v>0</v>
      </c>
      <c r="K15" s="47">
        <f>SUM(H15+J15)</f>
        <v>656</v>
      </c>
      <c r="L15" s="13"/>
    </row>
    <row r="16" spans="1:12" ht="22.5" customHeight="1">
      <c r="A16" s="40">
        <v>9</v>
      </c>
      <c r="B16" s="148" t="s">
        <v>105</v>
      </c>
      <c r="C16" s="149"/>
      <c r="D16" s="150"/>
      <c r="E16" s="43">
        <v>1</v>
      </c>
      <c r="F16" s="40" t="s">
        <v>35</v>
      </c>
      <c r="G16" s="44">
        <v>10</v>
      </c>
      <c r="H16" s="45">
        <f t="shared" si="0"/>
        <v>10</v>
      </c>
      <c r="I16" s="48">
        <v>0</v>
      </c>
      <c r="J16" s="47">
        <f t="shared" si="1"/>
        <v>0</v>
      </c>
      <c r="K16" s="47">
        <f>H16</f>
        <v>10</v>
      </c>
      <c r="L16" s="13"/>
    </row>
    <row r="17" spans="1:12" ht="22.5" customHeight="1">
      <c r="A17" s="50"/>
      <c r="B17" s="145" t="s">
        <v>43</v>
      </c>
      <c r="C17" s="146"/>
      <c r="D17" s="147"/>
      <c r="E17" s="51"/>
      <c r="F17" s="50"/>
      <c r="G17" s="52"/>
      <c r="H17" s="53"/>
      <c r="I17" s="54"/>
      <c r="J17" s="55"/>
      <c r="K17" s="56">
        <f ca="1">SUM(K8:K31)</f>
        <v>96601</v>
      </c>
      <c r="L17" s="57"/>
    </row>
    <row r="18" spans="1:12" s="196" customFormat="1" ht="26.25">
      <c r="A18" s="195" t="s">
        <v>47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</row>
    <row r="19" spans="1:12" s="196" customFormat="1" ht="23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3"/>
    </row>
    <row r="20" spans="1:12" s="20" customFormat="1" ht="23.25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2" s="20" customFormat="1" ht="23.25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2" s="5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ht="22.5" customHeight="1">
      <c r="A23" s="25" t="s">
        <v>73</v>
      </c>
      <c r="C23" s="26" t="s">
        <v>101</v>
      </c>
      <c r="K23" s="138" t="s">
        <v>56</v>
      </c>
      <c r="L23" s="138"/>
    </row>
    <row r="24" spans="1:12" ht="22.5" customHeight="1">
      <c r="A24" s="25" t="s">
        <v>70</v>
      </c>
      <c r="C24" s="26" t="s">
        <v>108</v>
      </c>
      <c r="F24" s="25"/>
      <c r="H24" s="25" t="s">
        <v>1</v>
      </c>
      <c r="K24" s="138" t="s">
        <v>26</v>
      </c>
      <c r="L24" s="138"/>
    </row>
    <row r="25" spans="1:12" ht="22.5" customHeight="1">
      <c r="A25" s="25" t="s">
        <v>71</v>
      </c>
      <c r="C25" s="26" t="s">
        <v>76</v>
      </c>
      <c r="F25" s="25"/>
      <c r="H25" s="25" t="s">
        <v>41</v>
      </c>
      <c r="I25" s="26" t="s">
        <v>74</v>
      </c>
      <c r="J25" s="26" t="s">
        <v>75</v>
      </c>
    </row>
    <row r="26" spans="1:12" ht="22.5" customHeight="1">
      <c r="A26" s="25" t="s">
        <v>72</v>
      </c>
      <c r="C26" s="26" t="s">
        <v>42</v>
      </c>
      <c r="F26" s="25"/>
      <c r="H26" s="26" t="s">
        <v>77</v>
      </c>
    </row>
    <row r="27" spans="1:12" s="29" customFormat="1" ht="22.5" customHeight="1">
      <c r="A27" s="132" t="s">
        <v>27</v>
      </c>
      <c r="B27" s="125" t="s">
        <v>3</v>
      </c>
      <c r="C27" s="126"/>
      <c r="D27" s="127"/>
      <c r="E27" s="139" t="s">
        <v>28</v>
      </c>
      <c r="F27" s="132" t="s">
        <v>29</v>
      </c>
      <c r="G27" s="141" t="s">
        <v>30</v>
      </c>
      <c r="H27" s="142"/>
      <c r="I27" s="141" t="s">
        <v>31</v>
      </c>
      <c r="J27" s="142"/>
      <c r="K27" s="115" t="s">
        <v>40</v>
      </c>
      <c r="L27" s="132" t="s">
        <v>7</v>
      </c>
    </row>
    <row r="28" spans="1:12" s="29" customFormat="1" ht="22.5" customHeight="1">
      <c r="A28" s="133"/>
      <c r="B28" s="128"/>
      <c r="C28" s="129"/>
      <c r="D28" s="130"/>
      <c r="E28" s="140" t="s">
        <v>28</v>
      </c>
      <c r="F28" s="133" t="s">
        <v>29</v>
      </c>
      <c r="G28" s="30" t="s">
        <v>32</v>
      </c>
      <c r="H28" s="31" t="s">
        <v>33</v>
      </c>
      <c r="I28" s="30" t="s">
        <v>32</v>
      </c>
      <c r="J28" s="30" t="s">
        <v>33</v>
      </c>
      <c r="K28" s="116" t="s">
        <v>39</v>
      </c>
      <c r="L28" s="133"/>
    </row>
    <row r="29" spans="1:12" ht="22.5" customHeight="1">
      <c r="A29" s="91"/>
      <c r="B29" s="197" t="s">
        <v>61</v>
      </c>
      <c r="C29" s="197"/>
      <c r="D29" s="197"/>
      <c r="E29" s="92"/>
      <c r="F29" s="91"/>
      <c r="G29" s="91"/>
      <c r="H29" s="91"/>
      <c r="I29" s="91"/>
      <c r="J29" s="91"/>
      <c r="K29" s="114">
        <f ca="1">K17</f>
        <v>96601</v>
      </c>
      <c r="L29" s="91"/>
    </row>
    <row r="30" spans="1:12" ht="22.5" customHeight="1">
      <c r="A30" s="40">
        <v>10</v>
      </c>
      <c r="B30" s="148" t="s">
        <v>82</v>
      </c>
      <c r="C30" s="149"/>
      <c r="D30" s="150"/>
      <c r="E30" s="43">
        <v>5</v>
      </c>
      <c r="F30" s="40" t="s">
        <v>34</v>
      </c>
      <c r="G30" s="44">
        <v>38</v>
      </c>
      <c r="H30" s="45">
        <f>G30*E30</f>
        <v>190</v>
      </c>
      <c r="I30" s="48">
        <v>0</v>
      </c>
      <c r="J30" s="47">
        <f>I30*E30</f>
        <v>0</v>
      </c>
      <c r="K30" s="47">
        <f>J30+H30</f>
        <v>190</v>
      </c>
      <c r="L30" s="13"/>
    </row>
    <row r="31" spans="1:12" ht="22.5" customHeight="1">
      <c r="A31" s="40">
        <v>11</v>
      </c>
      <c r="B31" s="148" t="s">
        <v>83</v>
      </c>
      <c r="C31" s="149"/>
      <c r="D31" s="150"/>
      <c r="E31" s="43">
        <v>25</v>
      </c>
      <c r="F31" s="40" t="s">
        <v>35</v>
      </c>
      <c r="G31" s="44">
        <v>3</v>
      </c>
      <c r="H31" s="45">
        <f>G31*E31</f>
        <v>75</v>
      </c>
      <c r="I31" s="48">
        <v>0</v>
      </c>
      <c r="J31" s="47">
        <f>I31*E31</f>
        <v>0</v>
      </c>
      <c r="K31" s="47">
        <f>SUM(H31+J31)</f>
        <v>75</v>
      </c>
      <c r="L31" s="40"/>
    </row>
    <row r="32" spans="1:12" s="49" customFormat="1" ht="22.5" customHeight="1">
      <c r="A32" s="93">
        <v>12</v>
      </c>
      <c r="B32" s="143" t="s">
        <v>59</v>
      </c>
      <c r="C32" s="143"/>
      <c r="D32" s="143"/>
      <c r="E32" s="94">
        <v>4</v>
      </c>
      <c r="F32" s="93" t="s">
        <v>37</v>
      </c>
      <c r="G32" s="94">
        <v>122</v>
      </c>
      <c r="H32" s="94">
        <f>G32*E32</f>
        <v>488</v>
      </c>
      <c r="I32" s="95">
        <v>0</v>
      </c>
      <c r="J32" s="96">
        <f>I32*E32</f>
        <v>0</v>
      </c>
      <c r="K32" s="96">
        <f>J32+H32</f>
        <v>488</v>
      </c>
      <c r="L32" s="93"/>
    </row>
    <row r="33" spans="1:12" s="49" customFormat="1" ht="22.5" customHeight="1">
      <c r="A33" s="93">
        <v>13</v>
      </c>
      <c r="B33" s="143" t="s">
        <v>60</v>
      </c>
      <c r="C33" s="143"/>
      <c r="D33" s="143"/>
      <c r="E33" s="94">
        <v>2</v>
      </c>
      <c r="F33" s="93" t="s">
        <v>51</v>
      </c>
      <c r="G33" s="94">
        <v>20</v>
      </c>
      <c r="H33" s="94">
        <f>G33*E33</f>
        <v>40</v>
      </c>
      <c r="I33" s="95">
        <v>0</v>
      </c>
      <c r="J33" s="96">
        <f>I33*E33</f>
        <v>0</v>
      </c>
      <c r="K33" s="96">
        <v>100</v>
      </c>
      <c r="L33" s="93"/>
    </row>
    <row r="34" spans="1:12" s="49" customFormat="1" ht="22.5" customHeight="1">
      <c r="A34" s="93">
        <v>14</v>
      </c>
      <c r="B34" s="123" t="s">
        <v>84</v>
      </c>
      <c r="C34" s="123"/>
      <c r="D34" s="123"/>
      <c r="E34" s="94">
        <v>1</v>
      </c>
      <c r="F34" s="93" t="s">
        <v>36</v>
      </c>
      <c r="G34" s="94">
        <v>1000</v>
      </c>
      <c r="H34" s="94">
        <f>G34*E34</f>
        <v>1000</v>
      </c>
      <c r="I34" s="95">
        <v>0</v>
      </c>
      <c r="J34" s="96">
        <f>I34*E34</f>
        <v>0</v>
      </c>
      <c r="K34" s="96">
        <f>J34+H34</f>
        <v>1000</v>
      </c>
      <c r="L34" s="93" t="s">
        <v>86</v>
      </c>
    </row>
    <row r="35" spans="1:12" s="49" customFormat="1" ht="22.5" customHeight="1">
      <c r="A35" s="93">
        <v>15</v>
      </c>
      <c r="B35" s="123" t="s">
        <v>85</v>
      </c>
      <c r="C35" s="123"/>
      <c r="D35" s="123"/>
      <c r="E35" s="94">
        <v>1</v>
      </c>
      <c r="F35" s="93" t="s">
        <v>36</v>
      </c>
      <c r="G35" s="94">
        <v>2500</v>
      </c>
      <c r="H35" s="94">
        <f>G35*E35</f>
        <v>2500</v>
      </c>
      <c r="I35" s="95">
        <v>0</v>
      </c>
      <c r="J35" s="96">
        <f>I35*E35</f>
        <v>0</v>
      </c>
      <c r="K35" s="96">
        <f>J35+H35</f>
        <v>2500</v>
      </c>
      <c r="L35" s="93" t="s">
        <v>87</v>
      </c>
    </row>
    <row r="36" spans="1:12" ht="22.5" customHeight="1">
      <c r="A36" s="98"/>
      <c r="B36" s="135"/>
      <c r="C36" s="136"/>
      <c r="D36" s="137"/>
      <c r="E36" s="96"/>
      <c r="F36" s="98"/>
      <c r="G36" s="98"/>
      <c r="H36" s="98"/>
      <c r="I36" s="98"/>
      <c r="J36" s="98"/>
      <c r="K36" s="98"/>
      <c r="L36" s="98"/>
    </row>
    <row r="37" spans="1:12" ht="22.5" customHeight="1">
      <c r="A37" s="99"/>
      <c r="B37" s="134" t="s">
        <v>38</v>
      </c>
      <c r="C37" s="134"/>
      <c r="D37" s="134"/>
      <c r="E37" s="100"/>
      <c r="F37" s="99"/>
      <c r="G37" s="100"/>
      <c r="H37" s="101"/>
      <c r="I37" s="99"/>
      <c r="J37" s="102"/>
      <c r="K37" s="103">
        <f ca="1">SUM(K29:K36)</f>
        <v>100689</v>
      </c>
      <c r="L37" s="104"/>
    </row>
    <row r="38" spans="1:12" s="196" customFormat="1" ht="26.25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2" s="196" customFormat="1" ht="23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3"/>
    </row>
    <row r="40" spans="1:12" s="20" customFormat="1" ht="23.25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2" s="20" customFormat="1" ht="23.25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2" s="59" customFormat="1" ht="22.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2" s="59" customFormat="1" ht="22.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2" s="59" customFormat="1" ht="22.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</sheetData>
  <mergeCells count="32">
    <mergeCell ref="A38:K38"/>
    <mergeCell ref="B29:D29"/>
    <mergeCell ref="B32:D32"/>
    <mergeCell ref="B33:D33"/>
    <mergeCell ref="B36:D36"/>
    <mergeCell ref="B37:D37"/>
    <mergeCell ref="A18:K18"/>
    <mergeCell ref="B17:D17"/>
    <mergeCell ref="K23:L23"/>
    <mergeCell ref="K24:L24"/>
    <mergeCell ref="A27:A28"/>
    <mergeCell ref="B27:D28"/>
    <mergeCell ref="E27:E28"/>
    <mergeCell ref="F27:F28"/>
    <mergeCell ref="G27:H27"/>
    <mergeCell ref="I27:J27"/>
    <mergeCell ref="L27:L28"/>
    <mergeCell ref="B7:D7"/>
    <mergeCell ref="B14:D14"/>
    <mergeCell ref="B15:D15"/>
    <mergeCell ref="B16:D16"/>
    <mergeCell ref="B30:D30"/>
    <mergeCell ref="B31:D31"/>
    <mergeCell ref="K1:L1"/>
    <mergeCell ref="K2:L2"/>
    <mergeCell ref="A5:A6"/>
    <mergeCell ref="B5:D6"/>
    <mergeCell ref="E5:E6"/>
    <mergeCell ref="F5:F6"/>
    <mergeCell ref="G5:H5"/>
    <mergeCell ref="I5:J5"/>
    <mergeCell ref="L5:L6"/>
  </mergeCells>
  <pageMargins left="0.70866141732283472" right="0.17" top="0.74803149606299213" bottom="0.33" header="0.31496062992125984" footer="0.31496062992125984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0"/>
  <sheetViews>
    <sheetView tabSelected="1" topLeftCell="A31" workbookViewId="0">
      <selection activeCell="D42" sqref="D42"/>
    </sheetView>
  </sheetViews>
  <sheetFormatPr defaultRowHeight="23.25" customHeight="1"/>
  <cols>
    <col min="1" max="1" width="10.125" style="1" customWidth="1"/>
    <col min="2" max="2" width="5.75" style="1" customWidth="1"/>
    <col min="3" max="3" width="31.25" style="1" customWidth="1"/>
    <col min="4" max="5" width="9" style="1"/>
    <col min="6" max="6" width="10.5" style="1" customWidth="1"/>
    <col min="7" max="7" width="9" style="1"/>
    <col min="8" max="8" width="10.5" style="1" customWidth="1"/>
    <col min="9" max="9" width="9.625" style="1" customWidth="1"/>
    <col min="10" max="10" width="13.125" style="1" customWidth="1"/>
    <col min="11" max="16384" width="9" style="1"/>
  </cols>
  <sheetData>
    <row r="1" spans="1:11" ht="23.25" customHeight="1">
      <c r="A1" s="154" t="s">
        <v>54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23.25" customHeight="1">
      <c r="A2" s="2" t="s">
        <v>68</v>
      </c>
      <c r="B2" s="2"/>
      <c r="C2" s="26" t="s">
        <v>109</v>
      </c>
      <c r="D2" s="2"/>
      <c r="E2" s="4"/>
      <c r="F2" s="4"/>
      <c r="G2" s="4"/>
      <c r="H2" s="4"/>
      <c r="I2" s="5"/>
      <c r="J2" s="6"/>
      <c r="K2" s="3"/>
    </row>
    <row r="3" spans="1:11" ht="23.25" customHeight="1">
      <c r="A3" s="2" t="s">
        <v>62</v>
      </c>
      <c r="B3" s="2"/>
      <c r="C3" s="7" t="s">
        <v>63</v>
      </c>
      <c r="D3" s="2"/>
      <c r="E3" s="4"/>
      <c r="F3" s="8"/>
      <c r="G3" s="5"/>
      <c r="H3" s="4"/>
      <c r="I3" s="155"/>
      <c r="J3" s="155"/>
      <c r="K3" s="3"/>
    </row>
    <row r="4" spans="1:11" ht="23.25" customHeight="1">
      <c r="A4" s="2" t="s">
        <v>69</v>
      </c>
      <c r="B4" s="5"/>
      <c r="C4" s="5" t="s">
        <v>64</v>
      </c>
      <c r="D4" s="2"/>
      <c r="E4" s="5"/>
      <c r="F4" s="8"/>
      <c r="G4" s="5"/>
      <c r="H4" s="5"/>
      <c r="I4" s="5"/>
      <c r="J4" s="5"/>
      <c r="K4" s="3"/>
    </row>
    <row r="5" spans="1:11" ht="23.25" customHeight="1">
      <c r="A5" s="156" t="s">
        <v>27</v>
      </c>
      <c r="B5" s="158" t="s">
        <v>3</v>
      </c>
      <c r="C5" s="159"/>
      <c r="D5" s="162" t="s">
        <v>28</v>
      </c>
      <c r="E5" s="156" t="s">
        <v>29</v>
      </c>
      <c r="F5" s="164" t="s">
        <v>30</v>
      </c>
      <c r="G5" s="165"/>
      <c r="H5" s="164" t="s">
        <v>31</v>
      </c>
      <c r="I5" s="165"/>
      <c r="J5" s="9" t="s">
        <v>40</v>
      </c>
      <c r="K5" s="156" t="s">
        <v>7</v>
      </c>
    </row>
    <row r="6" spans="1:11" ht="23.25" customHeight="1">
      <c r="A6" s="157"/>
      <c r="B6" s="160"/>
      <c r="C6" s="161"/>
      <c r="D6" s="163" t="s">
        <v>28</v>
      </c>
      <c r="E6" s="157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57"/>
    </row>
    <row r="7" spans="1:11" s="29" customFormat="1" ht="22.5" customHeight="1">
      <c r="A7" s="67"/>
      <c r="B7" s="191" t="s">
        <v>50</v>
      </c>
      <c r="C7" s="192"/>
      <c r="D7" s="168"/>
      <c r="E7" s="67"/>
      <c r="F7" s="169"/>
      <c r="G7" s="170"/>
      <c r="H7" s="171"/>
      <c r="I7" s="172"/>
      <c r="J7" s="173"/>
      <c r="K7" s="67"/>
    </row>
    <row r="8" spans="1:11" s="26" customFormat="1" ht="22.5" customHeight="1">
      <c r="A8" s="93">
        <v>1</v>
      </c>
      <c r="B8" s="181" t="s">
        <v>78</v>
      </c>
      <c r="C8" s="182"/>
      <c r="D8" s="94">
        <v>250</v>
      </c>
      <c r="E8" s="93" t="s">
        <v>34</v>
      </c>
      <c r="F8" s="183"/>
      <c r="G8" s="94"/>
      <c r="H8" s="184"/>
      <c r="I8" s="96"/>
      <c r="J8" s="96"/>
      <c r="K8" s="185"/>
    </row>
    <row r="9" spans="1:11" s="26" customFormat="1" ht="22.5" customHeight="1">
      <c r="A9" s="93">
        <v>2</v>
      </c>
      <c r="B9" s="181" t="s">
        <v>102</v>
      </c>
      <c r="C9" s="182"/>
      <c r="D9" s="94">
        <v>162</v>
      </c>
      <c r="E9" s="93" t="s">
        <v>34</v>
      </c>
      <c r="F9" s="183"/>
      <c r="G9" s="94"/>
      <c r="H9" s="184"/>
      <c r="I9" s="96"/>
      <c r="J9" s="96"/>
      <c r="K9" s="185"/>
    </row>
    <row r="10" spans="1:11" s="26" customFormat="1" ht="22.5" customHeight="1">
      <c r="A10" s="93">
        <v>3</v>
      </c>
      <c r="B10" s="181" t="s">
        <v>79</v>
      </c>
      <c r="C10" s="182"/>
      <c r="D10" s="94">
        <v>10</v>
      </c>
      <c r="E10" s="93" t="s">
        <v>35</v>
      </c>
      <c r="F10" s="183"/>
      <c r="G10" s="94"/>
      <c r="H10" s="184"/>
      <c r="I10" s="96"/>
      <c r="J10" s="96"/>
      <c r="K10" s="185"/>
    </row>
    <row r="11" spans="1:11" s="26" customFormat="1" ht="22.5" customHeight="1">
      <c r="A11" s="93">
        <v>4</v>
      </c>
      <c r="B11" s="181" t="s">
        <v>103</v>
      </c>
      <c r="C11" s="182"/>
      <c r="D11" s="94">
        <v>15</v>
      </c>
      <c r="E11" s="93" t="s">
        <v>35</v>
      </c>
      <c r="F11" s="183"/>
      <c r="G11" s="94"/>
      <c r="H11" s="184"/>
      <c r="I11" s="96"/>
      <c r="J11" s="96"/>
      <c r="K11" s="185"/>
    </row>
    <row r="12" spans="1:11" s="26" customFormat="1" ht="22.5" customHeight="1">
      <c r="A12" s="93">
        <v>5</v>
      </c>
      <c r="B12" s="181" t="s">
        <v>80</v>
      </c>
      <c r="C12" s="182"/>
      <c r="D12" s="94">
        <v>5</v>
      </c>
      <c r="E12" s="93" t="s">
        <v>35</v>
      </c>
      <c r="F12" s="183"/>
      <c r="G12" s="94"/>
      <c r="H12" s="184"/>
      <c r="I12" s="96"/>
      <c r="J12" s="96"/>
      <c r="K12" s="185"/>
    </row>
    <row r="13" spans="1:11" s="26" customFormat="1" ht="22.5" customHeight="1">
      <c r="A13" s="93">
        <v>6</v>
      </c>
      <c r="B13" s="181" t="s">
        <v>65</v>
      </c>
      <c r="C13" s="182"/>
      <c r="D13" s="94">
        <v>2</v>
      </c>
      <c r="E13" s="93" t="s">
        <v>35</v>
      </c>
      <c r="F13" s="183"/>
      <c r="G13" s="94"/>
      <c r="H13" s="184"/>
      <c r="I13" s="96"/>
      <c r="J13" s="96"/>
      <c r="K13" s="185"/>
    </row>
    <row r="14" spans="1:11" s="26" customFormat="1" ht="22.5" customHeight="1">
      <c r="A14" s="93">
        <v>7</v>
      </c>
      <c r="B14" s="186" t="s">
        <v>81</v>
      </c>
      <c r="C14" s="187"/>
      <c r="D14" s="94">
        <v>1</v>
      </c>
      <c r="E14" s="93" t="s">
        <v>35</v>
      </c>
      <c r="F14" s="183"/>
      <c r="G14" s="94"/>
      <c r="H14" s="95"/>
      <c r="I14" s="96"/>
      <c r="J14" s="96"/>
      <c r="K14" s="185"/>
    </row>
    <row r="15" spans="1:11" s="26" customFormat="1" ht="22.5" customHeight="1">
      <c r="A15" s="93">
        <v>8</v>
      </c>
      <c r="B15" s="186" t="s">
        <v>104</v>
      </c>
      <c r="C15" s="187"/>
      <c r="D15" s="94">
        <v>1</v>
      </c>
      <c r="E15" s="93" t="s">
        <v>35</v>
      </c>
      <c r="F15" s="183"/>
      <c r="G15" s="94"/>
      <c r="H15" s="95"/>
      <c r="I15" s="96"/>
      <c r="J15" s="96"/>
      <c r="K15" s="185"/>
    </row>
    <row r="16" spans="1:11" s="26" customFormat="1" ht="22.5" customHeight="1">
      <c r="A16" s="93">
        <v>9</v>
      </c>
      <c r="B16" s="186" t="s">
        <v>105</v>
      </c>
      <c r="C16" s="187"/>
      <c r="D16" s="94">
        <v>1</v>
      </c>
      <c r="E16" s="93" t="s">
        <v>35</v>
      </c>
      <c r="F16" s="183"/>
      <c r="G16" s="94"/>
      <c r="H16" s="95"/>
      <c r="I16" s="96"/>
      <c r="J16" s="96"/>
      <c r="K16" s="185"/>
    </row>
    <row r="17" spans="1:12" s="26" customFormat="1" ht="22.5" customHeight="1">
      <c r="A17" s="93">
        <v>10</v>
      </c>
      <c r="B17" s="186" t="s">
        <v>82</v>
      </c>
      <c r="C17" s="187"/>
      <c r="D17" s="94">
        <v>5</v>
      </c>
      <c r="E17" s="93" t="s">
        <v>34</v>
      </c>
      <c r="F17" s="183"/>
      <c r="G17" s="94"/>
      <c r="H17" s="95"/>
      <c r="I17" s="96"/>
      <c r="J17" s="96"/>
      <c r="K17" s="185"/>
    </row>
    <row r="18" spans="1:12" s="26" customFormat="1" ht="22.5" customHeight="1">
      <c r="A18" s="93">
        <v>11</v>
      </c>
      <c r="B18" s="186" t="s">
        <v>83</v>
      </c>
      <c r="C18" s="187"/>
      <c r="D18" s="94">
        <v>25</v>
      </c>
      <c r="E18" s="93" t="s">
        <v>35</v>
      </c>
      <c r="F18" s="183"/>
      <c r="G18" s="94"/>
      <c r="H18" s="95"/>
      <c r="I18" s="96"/>
      <c r="J18" s="96"/>
      <c r="K18" s="93"/>
    </row>
    <row r="19" spans="1:12" s="26" customFormat="1" ht="22.5" customHeight="1">
      <c r="A19" s="93"/>
      <c r="B19" s="181"/>
      <c r="C19" s="182"/>
      <c r="D19" s="94"/>
      <c r="E19" s="93"/>
      <c r="F19" s="183"/>
      <c r="G19" s="94"/>
      <c r="H19" s="188"/>
      <c r="I19" s="96"/>
      <c r="J19" s="96"/>
      <c r="K19" s="93"/>
    </row>
    <row r="20" spans="1:12" s="26" customFormat="1" ht="22.5" customHeight="1">
      <c r="A20" s="30"/>
      <c r="B20" s="189" t="s">
        <v>43</v>
      </c>
      <c r="C20" s="190"/>
      <c r="D20" s="174"/>
      <c r="E20" s="30"/>
      <c r="F20" s="175"/>
      <c r="G20" s="176"/>
      <c r="H20" s="177"/>
      <c r="I20" s="178"/>
      <c r="J20" s="179"/>
      <c r="K20" s="180"/>
    </row>
    <row r="21" spans="1:12" s="5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5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5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59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>
        <v>2</v>
      </c>
    </row>
    <row r="25" spans="1:12" s="26" customFormat="1" ht="22.5" customHeight="1">
      <c r="A25" s="25"/>
      <c r="E25" s="27"/>
      <c r="K25" s="138"/>
      <c r="L25" s="138"/>
    </row>
    <row r="26" spans="1:12" s="29" customFormat="1" ht="22.5" customHeight="1">
      <c r="A26" s="132" t="s">
        <v>27</v>
      </c>
      <c r="B26" s="125" t="s">
        <v>3</v>
      </c>
      <c r="C26" s="126"/>
      <c r="D26" s="120" t="s">
        <v>28</v>
      </c>
      <c r="E26" s="115" t="s">
        <v>29</v>
      </c>
      <c r="F26" s="141" t="s">
        <v>30</v>
      </c>
      <c r="G26" s="142"/>
      <c r="H26" s="141" t="s">
        <v>31</v>
      </c>
      <c r="I26" s="142"/>
      <c r="J26" s="115" t="s">
        <v>40</v>
      </c>
      <c r="K26" s="132" t="s">
        <v>7</v>
      </c>
    </row>
    <row r="27" spans="1:12" s="29" customFormat="1" ht="22.5" customHeight="1">
      <c r="A27" s="133"/>
      <c r="B27" s="128"/>
      <c r="C27" s="129"/>
      <c r="D27" s="121" t="s">
        <v>28</v>
      </c>
      <c r="E27" s="116" t="s">
        <v>29</v>
      </c>
      <c r="F27" s="30" t="s">
        <v>32</v>
      </c>
      <c r="G27" s="31" t="s">
        <v>33</v>
      </c>
      <c r="H27" s="30" t="s">
        <v>32</v>
      </c>
      <c r="I27" s="30" t="s">
        <v>33</v>
      </c>
      <c r="J27" s="116" t="s">
        <v>39</v>
      </c>
      <c r="K27" s="133"/>
    </row>
    <row r="28" spans="1:12" s="26" customFormat="1" ht="22.5" customHeight="1">
      <c r="A28" s="91"/>
      <c r="B28" s="193" t="s">
        <v>61</v>
      </c>
      <c r="C28" s="194"/>
      <c r="D28" s="92"/>
      <c r="E28" s="91"/>
      <c r="F28" s="91"/>
      <c r="G28" s="91"/>
      <c r="H28" s="91"/>
      <c r="I28" s="91"/>
      <c r="J28" s="114"/>
      <c r="K28" s="91"/>
    </row>
    <row r="29" spans="1:12" s="49" customFormat="1" ht="22.5" customHeight="1">
      <c r="A29" s="93">
        <v>12</v>
      </c>
      <c r="B29" s="186" t="s">
        <v>59</v>
      </c>
      <c r="C29" s="187"/>
      <c r="D29" s="94">
        <v>4</v>
      </c>
      <c r="E29" s="93" t="s">
        <v>37</v>
      </c>
      <c r="F29" s="94"/>
      <c r="G29" s="94"/>
      <c r="H29" s="95"/>
      <c r="I29" s="96"/>
      <c r="J29" s="96"/>
      <c r="K29" s="93"/>
    </row>
    <row r="30" spans="1:12" s="49" customFormat="1" ht="22.5" customHeight="1">
      <c r="A30" s="93">
        <v>13</v>
      </c>
      <c r="B30" s="186" t="s">
        <v>60</v>
      </c>
      <c r="C30" s="187"/>
      <c r="D30" s="94">
        <v>2</v>
      </c>
      <c r="E30" s="93" t="s">
        <v>51</v>
      </c>
      <c r="F30" s="94"/>
      <c r="G30" s="94"/>
      <c r="H30" s="95"/>
      <c r="I30" s="96"/>
      <c r="J30" s="96"/>
      <c r="K30" s="93"/>
    </row>
    <row r="31" spans="1:12" s="49" customFormat="1" ht="22.5" customHeight="1">
      <c r="A31" s="93">
        <v>14</v>
      </c>
      <c r="B31" s="123" t="s">
        <v>84</v>
      </c>
      <c r="C31" s="123"/>
      <c r="D31" s="94">
        <v>1</v>
      </c>
      <c r="E31" s="93" t="s">
        <v>36</v>
      </c>
      <c r="F31" s="94"/>
      <c r="G31" s="94"/>
      <c r="H31" s="95"/>
      <c r="I31" s="96"/>
      <c r="J31" s="96"/>
      <c r="K31" s="93" t="s">
        <v>86</v>
      </c>
    </row>
    <row r="32" spans="1:12" s="49" customFormat="1" ht="22.5" customHeight="1">
      <c r="A32" s="93">
        <v>15</v>
      </c>
      <c r="B32" s="123" t="s">
        <v>85</v>
      </c>
      <c r="C32" s="123"/>
      <c r="D32" s="94">
        <v>1</v>
      </c>
      <c r="E32" s="93" t="s">
        <v>36</v>
      </c>
      <c r="F32" s="94"/>
      <c r="G32" s="94"/>
      <c r="H32" s="95"/>
      <c r="I32" s="96"/>
      <c r="J32" s="96"/>
      <c r="K32" s="93" t="s">
        <v>87</v>
      </c>
    </row>
    <row r="33" spans="1:11" s="26" customFormat="1" ht="22.5" customHeight="1">
      <c r="A33" s="98"/>
      <c r="B33" s="186"/>
      <c r="C33" s="187"/>
      <c r="D33" s="96"/>
      <c r="E33" s="98"/>
      <c r="F33" s="98"/>
      <c r="G33" s="98"/>
      <c r="H33" s="98"/>
      <c r="I33" s="98"/>
      <c r="J33" s="98"/>
      <c r="K33" s="98"/>
    </row>
    <row r="34" spans="1:11" s="26" customFormat="1" ht="22.5" customHeight="1">
      <c r="A34" s="99"/>
      <c r="B34" s="189" t="s">
        <v>38</v>
      </c>
      <c r="C34" s="190"/>
      <c r="D34" s="100"/>
      <c r="E34" s="99"/>
      <c r="F34" s="100"/>
      <c r="G34" s="101"/>
      <c r="H34" s="99"/>
      <c r="I34" s="102"/>
      <c r="J34" s="103"/>
      <c r="K34" s="104"/>
    </row>
    <row r="35" spans="1:11" ht="23.25" customHeight="1">
      <c r="A35" s="14"/>
      <c r="B35" s="15"/>
      <c r="C35" s="15"/>
      <c r="D35" s="16"/>
      <c r="E35" s="14"/>
      <c r="F35" s="16"/>
      <c r="G35" s="124"/>
      <c r="H35" s="14"/>
      <c r="I35" s="18"/>
      <c r="J35" s="19"/>
      <c r="K35" s="20"/>
    </row>
    <row r="36" spans="1:11" ht="23.25" customHeight="1">
      <c r="A36" s="14"/>
      <c r="B36" s="15"/>
      <c r="C36" s="15"/>
      <c r="D36" s="16"/>
      <c r="E36" s="14"/>
      <c r="F36" s="16"/>
      <c r="G36" s="17"/>
      <c r="H36" s="14"/>
      <c r="I36" s="18"/>
      <c r="J36" s="19"/>
      <c r="K36" s="20"/>
    </row>
    <row r="37" spans="1:11" ht="23.25" customHeight="1">
      <c r="A37" s="15"/>
      <c r="B37" s="15"/>
      <c r="C37" s="15"/>
      <c r="D37" s="14"/>
      <c r="E37" s="14"/>
      <c r="F37" s="16"/>
      <c r="G37" s="21"/>
      <c r="H37" s="166" t="s">
        <v>55</v>
      </c>
      <c r="I37" s="166"/>
      <c r="J37" s="166"/>
      <c r="K37" s="20"/>
    </row>
    <row r="38" spans="1:11" ht="23.25" customHeight="1">
      <c r="A38" s="15"/>
      <c r="B38" s="15"/>
      <c r="C38" s="15"/>
      <c r="D38" s="14"/>
      <c r="E38" s="14"/>
      <c r="F38" s="16"/>
      <c r="G38" s="21"/>
      <c r="H38" s="167" t="s">
        <v>66</v>
      </c>
      <c r="I38" s="167"/>
      <c r="J38" s="167"/>
      <c r="K38" s="20"/>
    </row>
    <row r="39" spans="1:11" ht="23.25" customHeight="1">
      <c r="A39" s="15"/>
      <c r="B39" s="15"/>
      <c r="C39" s="15"/>
      <c r="D39" s="14"/>
      <c r="E39" s="14"/>
      <c r="F39" s="16"/>
      <c r="G39" s="21"/>
      <c r="H39" s="22" t="s">
        <v>67</v>
      </c>
      <c r="I39" s="22"/>
      <c r="J39" s="22"/>
      <c r="K39" s="20"/>
    </row>
    <row r="40" spans="1:11" ht="23.25" customHeight="1">
      <c r="A40" s="14"/>
      <c r="B40" s="20"/>
      <c r="C40" s="20"/>
      <c r="D40" s="14"/>
      <c r="E40" s="14"/>
      <c r="F40" s="23"/>
      <c r="G40" s="17"/>
      <c r="H40" s="23"/>
      <c r="I40" s="18"/>
      <c r="J40" s="24"/>
      <c r="K40" s="20"/>
    </row>
  </sheetData>
  <mergeCells count="21">
    <mergeCell ref="K25:L25"/>
    <mergeCell ref="A26:A27"/>
    <mergeCell ref="K26:K27"/>
    <mergeCell ref="B26:C27"/>
    <mergeCell ref="F26:G26"/>
    <mergeCell ref="H26:I26"/>
    <mergeCell ref="B20:C20"/>
    <mergeCell ref="H37:J37"/>
    <mergeCell ref="H38:J38"/>
    <mergeCell ref="B28:C28"/>
    <mergeCell ref="B34:C34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</mergeCells>
  <pageMargins left="0.70866141732283472" right="0.15748031496062992" top="0.59055118110236227" bottom="0.39370078740157483" header="0.31496062992125984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ราคาปร.4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2014-04-16T22:28:16Z</cp:lastPrinted>
  <dcterms:created xsi:type="dcterms:W3CDTF">2011-02-22T03:09:38Z</dcterms:created>
  <dcterms:modified xsi:type="dcterms:W3CDTF">2014-04-16T22:51:50Z</dcterms:modified>
</cp:coreProperties>
</file>