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385" activeTab="2"/>
  </bookViews>
  <sheets>
    <sheet name="ปร.5" sheetId="1" r:id="rId1"/>
    <sheet name="ปร.4" sheetId="2" r:id="rId2"/>
    <sheet name="ราคาปร.5" sheetId="7" r:id="rId3"/>
    <sheet name="ราคาปร.4" sheetId="6" r:id="rId4"/>
    <sheet name="ใบแจ้งปริมาณงาน" sheetId="5" r:id="rId5"/>
  </sheets>
  <definedNames>
    <definedName name="_xlnm.Print_Area" localSheetId="1">ปร.4!$A$1:$L$50</definedName>
  </definedNames>
  <calcPr calcId="124519"/>
</workbook>
</file>

<file path=xl/calcChain.xml><?xml version="1.0" encoding="utf-8"?>
<calcChain xmlns="http://schemas.openxmlformats.org/spreadsheetml/2006/main">
  <c r="J19" i="6"/>
  <c r="K19" s="1"/>
  <c r="H19"/>
  <c r="J18"/>
  <c r="H18"/>
  <c r="K18" s="1"/>
  <c r="J17"/>
  <c r="K17" s="1"/>
  <c r="H17"/>
  <c r="J16"/>
  <c r="H16"/>
  <c r="K16" s="1"/>
  <c r="J15"/>
  <c r="H15"/>
  <c r="K15" s="1"/>
  <c r="J14"/>
  <c r="H14"/>
  <c r="K14" s="1"/>
  <c r="J13"/>
  <c r="K13" s="1"/>
  <c r="H13"/>
  <c r="K12"/>
  <c r="H12"/>
  <c r="K11"/>
  <c r="H11"/>
  <c r="K10"/>
  <c r="H9"/>
  <c r="K9" s="1"/>
  <c r="J8"/>
  <c r="K8" s="1"/>
  <c r="H8"/>
  <c r="E21" i="7"/>
  <c r="G12"/>
  <c r="G19" s="1"/>
  <c r="E12"/>
  <c r="K20" i="6" l="1"/>
  <c r="K20" i="2" l="1"/>
  <c r="K10"/>
  <c r="J17"/>
  <c r="H17"/>
  <c r="H14"/>
  <c r="J14"/>
  <c r="H12"/>
  <c r="K12" s="1"/>
  <c r="H11"/>
  <c r="K11" s="1"/>
  <c r="H9"/>
  <c r="K9" s="1"/>
  <c r="J19"/>
  <c r="H19"/>
  <c r="J18"/>
  <c r="H18"/>
  <c r="J16"/>
  <c r="H16"/>
  <c r="J8"/>
  <c r="H8"/>
  <c r="J13"/>
  <c r="H13"/>
  <c r="H15"/>
  <c r="J15"/>
  <c r="E21" i="1"/>
  <c r="K17" i="2" l="1"/>
  <c r="K14"/>
  <c r="K16"/>
  <c r="K18"/>
  <c r="K19"/>
  <c r="K15"/>
  <c r="K13"/>
  <c r="K8"/>
  <c r="E12" i="1" l="1"/>
  <c r="G12" s="1"/>
  <c r="G19" s="1"/>
</calcChain>
</file>

<file path=xl/sharedStrings.xml><?xml version="1.0" encoding="utf-8"?>
<sst xmlns="http://schemas.openxmlformats.org/spreadsheetml/2006/main" count="265" uniqueCount="106">
  <si>
    <t>แบบ ปร. 5</t>
  </si>
  <si>
    <t>แบบเลขที่</t>
  </si>
  <si>
    <t>ลำดับ</t>
  </si>
  <si>
    <t>รายการ</t>
  </si>
  <si>
    <t>ค่าวัสดุและค่าแรงงาน</t>
  </si>
  <si>
    <t>Factor  F</t>
  </si>
  <si>
    <t>ค่าก่อสร้างทั้งหมด</t>
  </si>
  <si>
    <t>หมายเหตุ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</si>
  <si>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</si>
  <si>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</si>
  <si>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</si>
  <si>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</si>
  <si>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</si>
  <si>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</si>
  <si>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</si>
  <si>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</si>
  <si>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</si>
  <si>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 xml:space="preserve">ขนาดหรือเนื้อที่             </t>
  </si>
  <si>
    <t>เมตร</t>
  </si>
  <si>
    <t xml:space="preserve">เฉลี่ยราคาประมาณ      </t>
  </si>
  <si>
    <t>บาท/เมตร</t>
  </si>
  <si>
    <t>ผู้ประมาณราคา...............................................</t>
  </si>
  <si>
    <t>ตรวจสอบ........................................................</t>
  </si>
  <si>
    <t xml:space="preserve">                        (นายไชยยันต์  สะศรี)</t>
  </si>
  <si>
    <t>เห็นชอบ..........................................................</t>
  </si>
  <si>
    <t>อนุมัติ............................................................</t>
  </si>
  <si>
    <t>รายการเลขที่</t>
  </si>
  <si>
    <t>ลำดับที่</t>
  </si>
  <si>
    <t>จำนวน</t>
  </si>
  <si>
    <t>หน่วย</t>
  </si>
  <si>
    <t>ราคาวัสดุสิ่งของ</t>
  </si>
  <si>
    <t>ค่าแรงงาน</t>
  </si>
  <si>
    <t>ราคา/หน่วย</t>
  </si>
  <si>
    <t>รวมเงิน</t>
  </si>
  <si>
    <t>ท่อน</t>
  </si>
  <si>
    <t>อัน</t>
  </si>
  <si>
    <t>ชุด</t>
  </si>
  <si>
    <t>กระป๋อง</t>
  </si>
  <si>
    <t>รวมค่างานต้นทุน</t>
  </si>
  <si>
    <t>และแรงงาน</t>
  </si>
  <si>
    <t xml:space="preserve">รวมค่าวัสดุ </t>
  </si>
  <si>
    <t>หน่วยงาน</t>
  </si>
  <si>
    <t>นายไชยยันต์    สะศรี</t>
  </si>
  <si>
    <t>ประเภท</t>
  </si>
  <si>
    <t>งานอาคาร</t>
  </si>
  <si>
    <t xml:space="preserve">                      ตำแหน่ง  นายช่างโยธา</t>
  </si>
  <si>
    <t>คณะกรรมการกำหนดราคากลาง</t>
  </si>
  <si>
    <t>เงินล่วงหน้าจ่าย..........0......................%</t>
  </si>
  <si>
    <t>เงินประกันผลงานหัก.....5..................%</t>
  </si>
  <si>
    <t>งานขยายเขตท่อเมนจ่ายน้ำระบบประปาหมู่บ้าน</t>
  </si>
  <si>
    <t>ม้วน</t>
  </si>
  <si>
    <t>แบบ ปร.4 แผ่นที่ 1/1</t>
  </si>
  <si>
    <t>จำนวน   1   แผ่น</t>
  </si>
  <si>
    <t>บัญชีแสดงรายการปริมาณวัสดุและราคา</t>
  </si>
  <si>
    <t>สรุปผลการประมาณราคาค่าก่อสร้าง</t>
  </si>
  <si>
    <t>ดอกเบี้ยเงินกู้......7.............................%</t>
  </si>
  <si>
    <t xml:space="preserve"> กาวประสานท่อ ขนาด 0.50 กก.</t>
  </si>
  <si>
    <t xml:space="preserve"> เทปพันเกลียวท่อ</t>
  </si>
  <si>
    <t xml:space="preserve">ผู้เสนอราคา        </t>
  </si>
  <si>
    <t>....................................................................................................</t>
  </si>
  <si>
    <t>เมื่อวันที่.......................เดือน....................................พ.ศ............................</t>
  </si>
  <si>
    <t xml:space="preserve"> ข้องอฉาก 2 นิ้ว</t>
  </si>
  <si>
    <r>
      <t xml:space="preserve">โครงการ            </t>
    </r>
    <r>
      <rPr>
        <sz val="15"/>
        <rFont val="Angsana New"/>
        <family val="1"/>
      </rPr>
      <t xml:space="preserve"> </t>
    </r>
  </si>
  <si>
    <r>
      <t xml:space="preserve">ประมาณราคา </t>
    </r>
    <r>
      <rPr>
        <sz val="15"/>
        <rFont val="Angsana New"/>
        <family val="1"/>
      </rPr>
      <t xml:space="preserve">     </t>
    </r>
  </si>
  <si>
    <r>
      <t xml:space="preserve">สถานที่ก่อสร้าง    </t>
    </r>
    <r>
      <rPr>
        <sz val="16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</si>
  <si>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6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</si>
  <si>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6"/>
        <rFont val="Angsana New"/>
        <family val="1"/>
      </rPr>
      <t xml:space="preserve">                   </t>
    </r>
  </si>
  <si>
    <r>
      <t>ประมาณราคา</t>
    </r>
    <r>
      <rPr>
        <sz val="16"/>
        <rFont val="Angsana New"/>
        <family val="1"/>
      </rPr>
      <t xml:space="preserve">    </t>
    </r>
  </si>
  <si>
    <t>กองช่าง</t>
  </si>
  <si>
    <t>เทศบาลตำบลควนศรี</t>
  </si>
  <si>
    <t>กองช่าง    เทศบาลตำบลควนศรี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</si>
  <si>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17   มีนาคม   2557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</si>
  <si>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 </t>
    </r>
    <r>
      <rPr>
        <sz val="16"/>
        <rFont val="Angsana New"/>
        <family val="1"/>
      </rPr>
      <t>2  นิ้ว  ชั้น 8.5</t>
    </r>
  </si>
  <si>
    <r>
      <t xml:space="preserve"> สามทางลด  ขนาด </t>
    </r>
    <r>
      <rPr>
        <sz val="16"/>
        <rFont val="Symbol"/>
        <family val="1"/>
        <charset val="2"/>
      </rPr>
      <t>f</t>
    </r>
    <r>
      <rPr>
        <sz val="16"/>
        <rFont val="Angsana New"/>
        <family val="1"/>
      </rPr>
      <t xml:space="preserve">  2 นิ้ว ลด 1/2 นิ้ว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</si>
  <si>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</si>
  <si>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</si>
  <si>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t xml:space="preserve"> ป้ายโครงการชั่วคราว     (ป้ายไม้)</t>
  </si>
  <si>
    <t xml:space="preserve"> ป้ายโครงการ     (ป้ายเหล็ก)</t>
  </si>
  <si>
    <t>แบบ ทต.1</t>
  </si>
  <si>
    <t>แบบ ทต.2</t>
  </si>
  <si>
    <r>
      <t xml:space="preserve">โครงการ    </t>
    </r>
    <r>
      <rPr>
        <sz val="16"/>
        <rFont val="Angsana New"/>
        <family val="1"/>
      </rPr>
      <t xml:space="preserve">  </t>
    </r>
  </si>
  <si>
    <r>
      <t xml:space="preserve">หน่วยงานออกแบบแปลนและรายการ </t>
    </r>
    <r>
      <rPr>
        <sz val="16"/>
        <rFont val="Angsana New"/>
        <family val="1"/>
      </rPr>
      <t xml:space="preserve">               </t>
    </r>
  </si>
  <si>
    <r>
      <t xml:space="preserve">ประมาณราคาตามแบบ ปร.4   </t>
    </r>
    <r>
      <rPr>
        <sz val="16"/>
        <rFont val="Angsana New"/>
        <family val="1"/>
      </rPr>
      <t xml:space="preserve">                         </t>
    </r>
  </si>
  <si>
    <t>กองช่าง     เทศบาลตำบลควนศรี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</si>
  <si>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17    มีนาคม   2557                                </t>
    </r>
  </si>
  <si>
    <t xml:space="preserve">                        ( นายศิริชัย   บุญศรี )</t>
  </si>
  <si>
    <t xml:space="preserve">             ตำแหน่ง  ผู้อำนวยการกองช่าง</t>
  </si>
  <si>
    <t xml:space="preserve">                          (นายทวีศักดิ์  ชูมณี)</t>
  </si>
  <si>
    <t xml:space="preserve">                    (นายธีระ   โพธิ์เพชร)</t>
  </si>
  <si>
    <t xml:space="preserve">         ตำแหน่ง  ปลัดเทศบาลตำบลควนศรี </t>
  </si>
  <si>
    <t xml:space="preserve">  ตำแหน่ง  นายกเทศมนตรีตำบลควนศรี </t>
  </si>
  <si>
    <t>สถานที่ก่อสร้าง</t>
  </si>
  <si>
    <t>30  วัน</t>
  </si>
  <si>
    <r>
      <t xml:space="preserve"> ประตูน้ำทองเหลือ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</si>
  <si>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 นิ้ว</t>
    </r>
  </si>
  <si>
    <t xml:space="preserve">โครงการขยายเขตท่อเมนจ่ายน้ำระบบประปาหมู่บ้าน  ของหมู่ที่ 8  บ้านควนวัด  ระยะทางยาวไม่น้อยกว่า  1,210.00  เมตร   </t>
  </si>
  <si>
    <t>ซอยพรุพีลีบ   หมู่ที่ 8  บ้านควนวัด   ตำบลควนศรี</t>
  </si>
  <si>
    <t xml:space="preserve"> สามทางแยก  2  นิ้ว</t>
  </si>
  <si>
    <t xml:space="preserve">ขยายเขตท่อเมนจ่ายน้ำระบบประปาหมู่บ้าน หมู่ที่ 8 บ้านควนวัด ระยะทางยาวไม่น้อยกว่า 1,210.00 เมตร  </t>
  </si>
  <si>
    <t>ซอยพรุพีลีบ   หมู่ที่ 8  บ้านควนวัด  ตำบลควนศรี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</si>
  <si>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         เมษายน   2557</t>
    </r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</si>
  <si>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         เมษายน   2557                                </t>
    </r>
  </si>
  <si>
    <t>(…………….......………………...)</t>
  </si>
  <si>
    <t>(ประทับตราถ้ามี)</t>
  </si>
  <si>
    <t>(ลงชื่อ)...............................................ผู้เสนอราคา</t>
  </si>
  <si>
    <t xml:space="preserve">ขยายเขตท่อเมนจ่ายน้ำระบบประปาหมู่บ้าน  ซอยพรุพีลีบ   ของหมู่ที่ 8  บ้านควนวัด     ระยะทางยาวไม่น้อยกว่า  1,210.00  เมตร  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</si>
</sst>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2">
    <font>
      <sz val="11"/>
      <color indexed="8"/>
      <name val="Tahoma"/>
      <family val="2"/>
      <charset val="222"/>
    </font>
    <font>
      <sz val="16"/>
      <name val="Symbol"/>
      <family val="1"/>
      <charset val="2"/>
    </font>
    <font>
      <sz val="11"/>
      <color indexed="8"/>
      <name val="Tahoma"/>
      <family val="2"/>
      <charset val="222"/>
    </font>
    <font>
      <b/>
      <sz val="15"/>
      <name val="Angsana New"/>
      <family val="1"/>
    </font>
    <font>
      <sz val="15"/>
      <color indexed="8"/>
      <name val="Angsana New"/>
      <family val="1"/>
    </font>
    <font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6"/>
      <name val="Arial"/>
      <family val="2"/>
    </font>
    <font>
      <b/>
      <sz val="18"/>
      <name val="Angsana New"/>
      <family val="1"/>
    </font>
    <font>
      <sz val="12"/>
      <name val="Angsana New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4">
    <xf numFmtId="0" fontId="0" fillId="0" borderId="0" xfId="0"/>
    <xf numFmtId="0" fontId="4" fillId="0" borderId="0" xfId="0" applyFont="1"/>
    <xf numFmtId="0" fontId="3" fillId="0" borderId="0" xfId="0" applyFont="1" applyFill="1"/>
    <xf numFmtId="0" fontId="5" fillId="0" borderId="0" xfId="0" applyFont="1"/>
    <xf numFmtId="43" fontId="3" fillId="0" borderId="0" xfId="1" applyFont="1" applyFill="1"/>
    <xf numFmtId="0" fontId="5" fillId="0" borderId="0" xfId="0" applyFont="1" applyFill="1"/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/>
    <xf numFmtId="43" fontId="3" fillId="0" borderId="0" xfId="1" applyFont="1" applyBorder="1"/>
    <xf numFmtId="0" fontId="5" fillId="0" borderId="0" xfId="0" applyFont="1" applyBorder="1"/>
    <xf numFmtId="43" fontId="5" fillId="0" borderId="0" xfId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88" fontId="5" fillId="0" borderId="0" xfId="0" applyNumberFormat="1" applyFont="1" applyBorder="1"/>
    <xf numFmtId="0" fontId="6" fillId="0" borderId="0" xfId="0" applyFont="1"/>
    <xf numFmtId="0" fontId="7" fillId="0" borderId="0" xfId="0" applyFont="1"/>
    <xf numFmtId="43" fontId="7" fillId="0" borderId="0" xfId="1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43" fontId="7" fillId="0" borderId="4" xfId="1" applyFont="1" applyBorder="1" applyAlignment="1">
      <alignment horizontal="center"/>
    </xf>
    <xf numFmtId="43" fontId="7" fillId="0" borderId="5" xfId="1" applyFont="1" applyBorder="1" applyAlignment="1">
      <alignment horizontal="center"/>
    </xf>
    <xf numFmtId="188" fontId="7" fillId="0" borderId="6" xfId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88" fontId="7" fillId="0" borderId="4" xfId="1" applyNumberFormat="1" applyFont="1" applyBorder="1" applyAlignment="1">
      <alignment horizontal="center"/>
    </xf>
    <xf numFmtId="188" fontId="7" fillId="0" borderId="4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43" fontId="7" fillId="0" borderId="8" xfId="1" applyFont="1" applyBorder="1" applyAlignment="1">
      <alignment horizontal="center"/>
    </xf>
    <xf numFmtId="43" fontId="7" fillId="0" borderId="9" xfId="1" applyFont="1" applyBorder="1" applyAlignment="1">
      <alignment horizontal="center"/>
    </xf>
    <xf numFmtId="43" fontId="7" fillId="0" borderId="6" xfId="1" applyFont="1" applyBorder="1" applyAlignment="1">
      <alignment horizontal="center"/>
    </xf>
    <xf numFmtId="43" fontId="7" fillId="0" borderId="11" xfId="1" applyFont="1" applyBorder="1" applyAlignment="1">
      <alignment horizontal="center"/>
    </xf>
    <xf numFmtId="43" fontId="7" fillId="0" borderId="8" xfId="1" applyFont="1" applyBorder="1"/>
    <xf numFmtId="188" fontId="7" fillId="0" borderId="8" xfId="1" applyNumberFormat="1" applyFont="1" applyBorder="1"/>
    <xf numFmtId="0" fontId="7" fillId="0" borderId="0" xfId="0" applyFont="1" applyBorder="1"/>
    <xf numFmtId="0" fontId="7" fillId="0" borderId="10" xfId="0" applyFont="1" applyBorder="1" applyAlignment="1">
      <alignment horizontal="center"/>
    </xf>
    <xf numFmtId="43" fontId="7" fillId="0" borderId="10" xfId="1" applyFont="1" applyBorder="1" applyAlignment="1">
      <alignment horizontal="center"/>
    </xf>
    <xf numFmtId="43" fontId="7" fillId="0" borderId="12" xfId="1" applyFont="1" applyBorder="1" applyAlignment="1">
      <alignment horizontal="center"/>
    </xf>
    <xf numFmtId="188" fontId="7" fillId="0" borderId="10" xfId="1" applyNumberFormat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88" fontId="7" fillId="0" borderId="10" xfId="1" applyNumberFormat="1" applyFont="1" applyBorder="1"/>
    <xf numFmtId="43" fontId="6" fillId="0" borderId="10" xfId="1" applyFont="1" applyBorder="1"/>
    <xf numFmtId="0" fontId="7" fillId="0" borderId="10" xfId="0" applyFont="1" applyBorder="1"/>
    <xf numFmtId="0" fontId="7" fillId="0" borderId="24" xfId="0" applyFont="1" applyBorder="1" applyAlignment="1">
      <alignment horizontal="left"/>
    </xf>
    <xf numFmtId="0" fontId="9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quotePrefix="1" applyFont="1"/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0" xfId="0" applyFont="1" applyAlignment="1"/>
    <xf numFmtId="0" fontId="7" fillId="0" borderId="1" xfId="0" applyFont="1" applyBorder="1" applyAlignment="1">
      <alignment horizontal="center"/>
    </xf>
    <xf numFmtId="0" fontId="7" fillId="0" borderId="14" xfId="0" applyFont="1" applyBorder="1" applyAlignment="1"/>
    <xf numFmtId="0" fontId="7" fillId="0" borderId="16" xfId="0" applyFont="1" applyBorder="1"/>
    <xf numFmtId="0" fontId="7" fillId="0" borderId="15" xfId="0" applyFont="1" applyBorder="1" applyAlignment="1"/>
    <xf numFmtId="43" fontId="6" fillId="0" borderId="3" xfId="1" applyFont="1" applyBorder="1"/>
    <xf numFmtId="0" fontId="6" fillId="0" borderId="3" xfId="0" applyFont="1" applyBorder="1"/>
    <xf numFmtId="0" fontId="7" fillId="0" borderId="3" xfId="0" applyFont="1" applyBorder="1"/>
    <xf numFmtId="187" fontId="7" fillId="0" borderId="3" xfId="1" applyNumberFormat="1" applyFont="1" applyBorder="1"/>
    <xf numFmtId="43" fontId="7" fillId="0" borderId="3" xfId="1" applyFont="1" applyBorder="1"/>
    <xf numFmtId="0" fontId="7" fillId="0" borderId="16" xfId="0" applyFont="1" applyBorder="1" applyAlignment="1"/>
    <xf numFmtId="0" fontId="7" fillId="0" borderId="16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43" fontId="7" fillId="0" borderId="14" xfId="1" applyFont="1" applyBorder="1" applyAlignment="1">
      <alignment horizontal="left"/>
    </xf>
    <xf numFmtId="43" fontId="7" fillId="0" borderId="16" xfId="1" applyFont="1" applyBorder="1" applyAlignment="1">
      <alignment horizontal="left"/>
    </xf>
    <xf numFmtId="43" fontId="6" fillId="0" borderId="16" xfId="1" applyFont="1" applyBorder="1" applyAlignment="1">
      <alignment horizontal="left"/>
    </xf>
    <xf numFmtId="43" fontId="7" fillId="0" borderId="15" xfId="1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43" fontId="6" fillId="0" borderId="16" xfId="0" applyNumberFormat="1" applyFont="1" applyBorder="1" applyAlignment="1">
      <alignment horizontal="left"/>
    </xf>
    <xf numFmtId="43" fontId="6" fillId="0" borderId="16" xfId="1" applyFont="1" applyBorder="1" applyAlignment="1">
      <alignment horizontal="right"/>
    </xf>
    <xf numFmtId="0" fontId="7" fillId="0" borderId="26" xfId="0" applyFont="1" applyBorder="1" applyAlignment="1">
      <alignment horizontal="center"/>
    </xf>
    <xf numFmtId="43" fontId="7" fillId="0" borderId="26" xfId="1" applyFont="1" applyBorder="1" applyAlignment="1">
      <alignment horizontal="center"/>
    </xf>
    <xf numFmtId="188" fontId="7" fillId="0" borderId="26" xfId="1" applyNumberFormat="1" applyFont="1" applyBorder="1"/>
    <xf numFmtId="43" fontId="7" fillId="0" borderId="26" xfId="1" applyFont="1" applyBorder="1"/>
    <xf numFmtId="0" fontId="7" fillId="0" borderId="26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43" fontId="7" fillId="0" borderId="0" xfId="1" applyFont="1" applyBorder="1"/>
    <xf numFmtId="43" fontId="7" fillId="0" borderId="0" xfId="1" applyFont="1" applyBorder="1" applyAlignment="1">
      <alignment horizontal="center"/>
    </xf>
    <xf numFmtId="188" fontId="7" fillId="0" borderId="0" xfId="1" applyNumberFormat="1" applyFont="1" applyBorder="1" applyAlignment="1">
      <alignment horizontal="center"/>
    </xf>
    <xf numFmtId="188" fontId="7" fillId="0" borderId="0" xfId="1" applyNumberFormat="1" applyFont="1" applyBorder="1"/>
    <xf numFmtId="43" fontId="6" fillId="0" borderId="0" xfId="1" applyFont="1" applyBorder="1"/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27" xfId="0" applyFont="1" applyBorder="1" applyAlignment="1">
      <alignment horizontal="center"/>
    </xf>
    <xf numFmtId="0" fontId="7" fillId="0" borderId="29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11" fillId="0" borderId="8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43" fontId="7" fillId="0" borderId="0" xfId="1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7" fillId="0" borderId="26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43" fontId="7" fillId="0" borderId="1" xfId="1" applyFont="1" applyBorder="1" applyAlignment="1">
      <alignment horizontal="center"/>
    </xf>
    <xf numFmtId="43" fontId="7" fillId="0" borderId="17" xfId="1" applyFont="1" applyBorder="1" applyAlignment="1">
      <alignment horizontal="center"/>
    </xf>
    <xf numFmtId="188" fontId="7" fillId="0" borderId="27" xfId="1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88" fontId="7" fillId="0" borderId="1" xfId="1" applyNumberFormat="1" applyFont="1" applyBorder="1" applyAlignment="1">
      <alignment horizontal="center"/>
    </xf>
    <xf numFmtId="188" fontId="7" fillId="0" borderId="1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43" fontId="7" fillId="0" borderId="2" xfId="1" applyFont="1" applyBorder="1" applyAlignment="1">
      <alignment horizontal="center"/>
    </xf>
    <xf numFmtId="43" fontId="7" fillId="0" borderId="19" xfId="1" applyFont="1" applyBorder="1" applyAlignment="1">
      <alignment horizontal="center"/>
    </xf>
    <xf numFmtId="188" fontId="7" fillId="0" borderId="2" xfId="1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188" fontId="7" fillId="0" borderId="2" xfId="1" applyNumberFormat="1" applyFont="1" applyBorder="1"/>
    <xf numFmtId="43" fontId="6" fillId="0" borderId="2" xfId="1" applyFont="1" applyBorder="1"/>
    <xf numFmtId="0" fontId="7" fillId="0" borderId="2" xfId="0" applyFont="1" applyBorder="1"/>
    <xf numFmtId="0" fontId="7" fillId="0" borderId="30" xfId="0" applyFont="1" applyBorder="1" applyAlignment="1">
      <alignment horizontal="left"/>
    </xf>
    <xf numFmtId="43" fontId="7" fillId="0" borderId="28" xfId="1" applyFont="1" applyBorder="1" applyAlignment="1">
      <alignment horizontal="center"/>
    </xf>
    <xf numFmtId="43" fontId="7" fillId="0" borderId="29" xfId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7" fillId="0" borderId="28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188" fontId="7" fillId="0" borderId="0" xfId="1" applyNumberFormat="1" applyFont="1" applyBorder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20</xdr:row>
      <xdr:rowOff>180975</xdr:rowOff>
    </xdr:from>
    <xdr:to>
      <xdr:col>3</xdr:col>
      <xdr:colOff>695325</xdr:colOff>
      <xdr:row>23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5" y="5895975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20</xdr:row>
      <xdr:rowOff>209550</xdr:rowOff>
    </xdr:from>
    <xdr:to>
      <xdr:col>11</xdr:col>
      <xdr:colOff>514350</xdr:colOff>
      <xdr:row>24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248524" y="5924550"/>
          <a:ext cx="2295526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20</xdr:row>
      <xdr:rowOff>190501</xdr:rowOff>
    </xdr:from>
    <xdr:to>
      <xdr:col>6</xdr:col>
      <xdr:colOff>9525</xdr:colOff>
      <xdr:row>24</xdr:row>
      <xdr:rowOff>0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95551" y="5905501"/>
          <a:ext cx="2324099" cy="9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20</xdr:row>
      <xdr:rowOff>200026</xdr:rowOff>
    </xdr:from>
    <xdr:to>
      <xdr:col>8</xdr:col>
      <xdr:colOff>638174</xdr:colOff>
      <xdr:row>23</xdr:row>
      <xdr:rowOff>247650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4991099" y="5915026"/>
          <a:ext cx="2057400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24</xdr:row>
      <xdr:rowOff>247650</xdr:rowOff>
    </xdr:from>
    <xdr:to>
      <xdr:col>3</xdr:col>
      <xdr:colOff>95250</xdr:colOff>
      <xdr:row>28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525" y="7486650"/>
          <a:ext cx="21812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47625</xdr:colOff>
      <xdr:row>24</xdr:row>
      <xdr:rowOff>257175</xdr:rowOff>
    </xdr:from>
    <xdr:to>
      <xdr:col>5</xdr:col>
      <xdr:colOff>104775</xdr:colOff>
      <xdr:row>27</xdr:row>
      <xdr:rowOff>257175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143125" y="7496175"/>
          <a:ext cx="19431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(นายประจักษ์    กาญจนะ)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485775</xdr:colOff>
      <xdr:row>24</xdr:row>
      <xdr:rowOff>266700</xdr:rowOff>
    </xdr:from>
    <xdr:to>
      <xdr:col>7</xdr:col>
      <xdr:colOff>714375</xdr:colOff>
      <xdr:row>27</xdr:row>
      <xdr:rowOff>276225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467225" y="7505700"/>
          <a:ext cx="203835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(นายสมพล   มากะพันธุ์)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1</xdr:col>
      <xdr:colOff>419100</xdr:colOff>
      <xdr:row>28</xdr:row>
      <xdr:rowOff>133350</xdr:rowOff>
    </xdr:from>
    <xdr:to>
      <xdr:col>4</xdr:col>
      <xdr:colOff>352425</xdr:colOff>
      <xdr:row>31</xdr:row>
      <xdr:rowOff>161925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847725" y="8772525"/>
          <a:ext cx="20383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(นางธิดารัตน์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1209675</xdr:colOff>
      <xdr:row>28</xdr:row>
      <xdr:rowOff>133350</xdr:rowOff>
    </xdr:from>
    <xdr:to>
      <xdr:col>7</xdr:col>
      <xdr:colOff>371475</xdr:colOff>
      <xdr:row>31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743325" y="8772525"/>
          <a:ext cx="209550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21</xdr:row>
      <xdr:rowOff>47625</xdr:rowOff>
    </xdr:from>
    <xdr:to>
      <xdr:col>3</xdr:col>
      <xdr:colOff>476250</xdr:colOff>
      <xdr:row>24</xdr:row>
      <xdr:rowOff>161925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6" y="6162675"/>
          <a:ext cx="2028824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314325</xdr:colOff>
      <xdr:row>21</xdr:row>
      <xdr:rowOff>76200</xdr:rowOff>
    </xdr:from>
    <xdr:to>
      <xdr:col>4</xdr:col>
      <xdr:colOff>438150</xdr:colOff>
      <xdr:row>24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876425" y="6191250"/>
          <a:ext cx="207645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(นายประจักษ์    กาญจนะ)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295275</xdr:colOff>
      <xdr:row>21</xdr:row>
      <xdr:rowOff>76200</xdr:rowOff>
    </xdr:from>
    <xdr:to>
      <xdr:col>7</xdr:col>
      <xdr:colOff>371475</xdr:colOff>
      <xdr:row>24</xdr:row>
      <xdr:rowOff>152400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810000" y="6191250"/>
          <a:ext cx="214312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(นายสมพล    มากะพันธุ์)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190500</xdr:colOff>
      <xdr:row>21</xdr:row>
      <xdr:rowOff>76200</xdr:rowOff>
    </xdr:from>
    <xdr:to>
      <xdr:col>10</xdr:col>
      <xdr:colOff>28575</xdr:colOff>
      <xdr:row>24</xdr:row>
      <xdr:rowOff>152400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5772150" y="6191250"/>
          <a:ext cx="221932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(นางธิดารัตน์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552450</xdr:colOff>
      <xdr:row>21</xdr:row>
      <xdr:rowOff>47624</xdr:rowOff>
    </xdr:from>
    <xdr:to>
      <xdr:col>12</xdr:col>
      <xdr:colOff>19050</xdr:colOff>
      <xdr:row>24</xdr:row>
      <xdr:rowOff>133349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7743825" y="6162674"/>
          <a:ext cx="194310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opLeftCell="A19" workbookViewId="0">
      <selection activeCell="A19" sqref="A1:XFD1048576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19" t="s">
        <v>54</v>
      </c>
      <c r="B1" s="119"/>
      <c r="C1" s="119"/>
      <c r="D1" s="119"/>
      <c r="E1" s="119"/>
      <c r="F1" s="119"/>
      <c r="G1" s="119"/>
      <c r="H1" s="55" t="s">
        <v>0</v>
      </c>
    </row>
    <row r="2" spans="1:8" s="21" customFormat="1" ht="27.75" customHeight="1">
      <c r="A2" s="20" t="s">
        <v>80</v>
      </c>
      <c r="B2" s="61" t="s">
        <v>98</v>
      </c>
      <c r="C2" s="61"/>
      <c r="D2" s="61"/>
      <c r="E2" s="61"/>
      <c r="F2" s="61"/>
      <c r="G2" s="61"/>
    </row>
    <row r="3" spans="1:8" s="21" customFormat="1" ht="27.75" customHeight="1">
      <c r="A3" s="20" t="s">
        <v>91</v>
      </c>
      <c r="B3" s="20"/>
      <c r="C3" s="56" t="s">
        <v>99</v>
      </c>
      <c r="D3" s="56"/>
      <c r="E3" s="56"/>
      <c r="F3" s="56"/>
      <c r="G3" s="56"/>
      <c r="H3" s="56"/>
    </row>
    <row r="4" spans="1:8" s="21" customFormat="1" ht="23.25">
      <c r="A4" s="20" t="s">
        <v>41</v>
      </c>
      <c r="B4" s="20"/>
      <c r="C4" s="21" t="s">
        <v>68</v>
      </c>
      <c r="D4" s="56" t="s">
        <v>69</v>
      </c>
    </row>
    <row r="5" spans="1:8" s="21" customFormat="1" ht="23.25">
      <c r="A5" s="20" t="s">
        <v>43</v>
      </c>
      <c r="B5" s="20"/>
      <c r="C5" s="21" t="s">
        <v>44</v>
      </c>
    </row>
    <row r="6" spans="1:8" s="21" customFormat="1" ht="23.25">
      <c r="A6" s="20" t="s">
        <v>81</v>
      </c>
      <c r="B6" s="20"/>
      <c r="D6" s="21" t="s">
        <v>83</v>
      </c>
    </row>
    <row r="7" spans="1:8" s="21" customFormat="1" ht="23.25">
      <c r="A7" s="20" t="s">
        <v>1</v>
      </c>
      <c r="B7" s="20"/>
    </row>
    <row r="8" spans="1:8" s="21" customFormat="1" ht="23.25">
      <c r="A8" s="20" t="s">
        <v>82</v>
      </c>
      <c r="B8" s="20"/>
      <c r="D8" s="21" t="s">
        <v>52</v>
      </c>
    </row>
    <row r="9" spans="1:8" s="21" customFormat="1" ht="23.25">
      <c r="A9" s="20" t="s">
        <v>84</v>
      </c>
      <c r="B9" s="20"/>
      <c r="D9" s="57"/>
    </row>
    <row r="10" spans="1:8" s="21" customFormat="1" ht="23.25">
      <c r="A10" s="62" t="s">
        <v>2</v>
      </c>
      <c r="B10" s="113" t="s">
        <v>3</v>
      </c>
      <c r="C10" s="114"/>
      <c r="D10" s="115"/>
      <c r="E10" s="62" t="s">
        <v>4</v>
      </c>
      <c r="F10" s="120" t="s">
        <v>5</v>
      </c>
      <c r="G10" s="62" t="s">
        <v>6</v>
      </c>
      <c r="H10" s="120" t="s">
        <v>7</v>
      </c>
    </row>
    <row r="11" spans="1:8" s="21" customFormat="1" ht="23.25">
      <c r="A11" s="25" t="s">
        <v>8</v>
      </c>
      <c r="B11" s="116"/>
      <c r="C11" s="117"/>
      <c r="D11" s="118"/>
      <c r="E11" s="25" t="s">
        <v>9</v>
      </c>
      <c r="F11" s="121"/>
      <c r="G11" s="25" t="s">
        <v>9</v>
      </c>
      <c r="H11" s="121"/>
    </row>
    <row r="12" spans="1:8" s="21" customFormat="1" ht="23.25">
      <c r="A12" s="26">
        <v>1</v>
      </c>
      <c r="B12" s="63" t="s">
        <v>10</v>
      </c>
      <c r="C12" s="64"/>
      <c r="D12" s="65"/>
      <c r="E12" s="66">
        <f>ปร.4!K20</f>
        <v>81967</v>
      </c>
      <c r="F12" s="67">
        <v>1.2734000000000001</v>
      </c>
      <c r="G12" s="66">
        <f>F12*E12</f>
        <v>104376.77780000001</v>
      </c>
      <c r="H12" s="26" t="s">
        <v>92</v>
      </c>
    </row>
    <row r="13" spans="1:8" s="21" customFormat="1" ht="23.25">
      <c r="A13" s="26">
        <v>2</v>
      </c>
      <c r="B13" s="63" t="s">
        <v>11</v>
      </c>
      <c r="C13" s="64"/>
      <c r="D13" s="65"/>
      <c r="E13" s="66"/>
      <c r="F13" s="67"/>
      <c r="G13" s="66"/>
      <c r="H13" s="68"/>
    </row>
    <row r="14" spans="1:8" s="21" customFormat="1" ht="23.25">
      <c r="A14" s="26">
        <v>3</v>
      </c>
      <c r="B14" s="63" t="s">
        <v>12</v>
      </c>
      <c r="C14" s="64"/>
      <c r="D14" s="65"/>
      <c r="E14" s="68"/>
      <c r="F14" s="68"/>
      <c r="G14" s="69"/>
      <c r="H14" s="68"/>
    </row>
    <row r="15" spans="1:8" s="21" customFormat="1" ht="23.25">
      <c r="A15" s="26">
        <v>4</v>
      </c>
      <c r="B15" s="63" t="s">
        <v>13</v>
      </c>
      <c r="C15" s="64"/>
      <c r="D15" s="65"/>
      <c r="E15" s="68"/>
      <c r="F15" s="68"/>
      <c r="G15" s="69"/>
      <c r="H15" s="68"/>
    </row>
    <row r="16" spans="1:8" s="21" customFormat="1" ht="23.25">
      <c r="A16" s="68"/>
      <c r="B16" s="63" t="s">
        <v>47</v>
      </c>
      <c r="C16" s="64"/>
      <c r="D16" s="65"/>
      <c r="E16" s="68"/>
      <c r="F16" s="68"/>
      <c r="G16" s="70"/>
      <c r="H16" s="68"/>
    </row>
    <row r="17" spans="1:8" s="21" customFormat="1" ht="23.25">
      <c r="A17" s="68"/>
      <c r="B17" s="63" t="s">
        <v>48</v>
      </c>
      <c r="C17" s="64"/>
      <c r="D17" s="65"/>
      <c r="E17" s="68"/>
      <c r="F17" s="68"/>
      <c r="G17" s="70"/>
      <c r="H17" s="68"/>
    </row>
    <row r="18" spans="1:8" s="21" customFormat="1" ht="23.25">
      <c r="A18" s="68"/>
      <c r="B18" s="63" t="s">
        <v>55</v>
      </c>
      <c r="C18" s="64"/>
      <c r="D18" s="65"/>
      <c r="E18" s="68"/>
      <c r="F18" s="68"/>
      <c r="G18" s="70"/>
      <c r="H18" s="68"/>
    </row>
    <row r="19" spans="1:8" s="21" customFormat="1" ht="23.25">
      <c r="A19" s="68"/>
      <c r="B19" s="63" t="s">
        <v>14</v>
      </c>
      <c r="C19" s="64"/>
      <c r="D19" s="71"/>
      <c r="E19" s="72"/>
      <c r="F19" s="73"/>
      <c r="G19" s="66">
        <f>SUM(G12:G18)</f>
        <v>104376.77780000001</v>
      </c>
      <c r="H19" s="68"/>
    </row>
    <row r="20" spans="1:8" s="21" customFormat="1" ht="23.25">
      <c r="A20" s="68"/>
      <c r="B20" s="74" t="s">
        <v>15</v>
      </c>
      <c r="C20" s="64"/>
      <c r="D20" s="75"/>
      <c r="E20" s="75"/>
      <c r="F20" s="75"/>
      <c r="G20" s="76">
        <v>104000</v>
      </c>
      <c r="H20" s="77"/>
    </row>
    <row r="21" spans="1:8" s="21" customFormat="1" ht="23.25">
      <c r="A21" s="68"/>
      <c r="B21" s="78" t="s">
        <v>16</v>
      </c>
      <c r="C21" s="64"/>
      <c r="D21" s="72"/>
      <c r="E21" s="79" t="str">
        <f>BAHTTEXT(G20)</f>
        <v>หนึ่งแสนสี่พันบาทถ้วน</v>
      </c>
      <c r="F21" s="72"/>
      <c r="G21" s="72"/>
      <c r="H21" s="73"/>
    </row>
    <row r="22" spans="1:8" s="21" customFormat="1" ht="23.25">
      <c r="A22" s="68"/>
      <c r="B22" s="78" t="s">
        <v>17</v>
      </c>
      <c r="C22" s="64"/>
      <c r="D22" s="76">
        <v>1210</v>
      </c>
      <c r="E22" s="72" t="s">
        <v>18</v>
      </c>
      <c r="F22" s="72"/>
      <c r="G22" s="72"/>
      <c r="H22" s="73"/>
    </row>
    <row r="23" spans="1:8" s="21" customFormat="1" ht="23.25">
      <c r="A23" s="68"/>
      <c r="B23" s="78" t="s">
        <v>19</v>
      </c>
      <c r="C23" s="64"/>
      <c r="D23" s="80">
        <v>0</v>
      </c>
      <c r="E23" s="72" t="s">
        <v>20</v>
      </c>
      <c r="F23" s="72"/>
      <c r="G23" s="72"/>
      <c r="H23" s="73"/>
    </row>
    <row r="24" spans="1:8" s="21" customFormat="1" ht="23.25"/>
    <row r="25" spans="1:8" s="21" customFormat="1" ht="23.25">
      <c r="B25" s="21" t="s">
        <v>21</v>
      </c>
      <c r="F25" s="21" t="s">
        <v>22</v>
      </c>
    </row>
    <row r="26" spans="1:8" s="21" customFormat="1" ht="23.25">
      <c r="B26" s="21" t="s">
        <v>23</v>
      </c>
      <c r="F26" s="21" t="s">
        <v>85</v>
      </c>
    </row>
    <row r="27" spans="1:8" s="21" customFormat="1" ht="23.25">
      <c r="B27" s="21" t="s">
        <v>45</v>
      </c>
      <c r="F27" s="21" t="s">
        <v>86</v>
      </c>
    </row>
    <row r="28" spans="1:8" s="21" customFormat="1" ht="23.25"/>
    <row r="29" spans="1:8" s="21" customFormat="1" ht="23.25">
      <c r="B29" s="21" t="s">
        <v>24</v>
      </c>
      <c r="F29" s="21" t="s">
        <v>25</v>
      </c>
    </row>
    <row r="30" spans="1:8" s="21" customFormat="1" ht="23.25">
      <c r="B30" s="21" t="s">
        <v>87</v>
      </c>
      <c r="F30" s="21" t="s">
        <v>88</v>
      </c>
    </row>
    <row r="31" spans="1:8" s="21" customFormat="1" ht="23.25">
      <c r="B31" s="21" t="s">
        <v>89</v>
      </c>
      <c r="F31" s="21" t="s">
        <v>90</v>
      </c>
    </row>
    <row r="32" spans="1:8" s="21" customFormat="1" ht="23.25"/>
  </sheetData>
  <mergeCells count="4">
    <mergeCell ref="B10:D11"/>
    <mergeCell ref="A1:G1"/>
    <mergeCell ref="F10:F11"/>
    <mergeCell ref="H10:H11"/>
  </mergeCells>
  <phoneticPr fontId="0" type="noConversion"/>
  <pageMargins left="0.78740157480314965" right="0.23" top="0.74803149606299213" bottom="0.4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3"/>
  <sheetViews>
    <sheetView view="pageBreakPreview" zoomScale="115" zoomScaleSheetLayoutView="115" workbookViewId="0">
      <selection activeCell="A5" sqref="A1:XFD1048576"/>
    </sheetView>
  </sheetViews>
  <sheetFormatPr defaultRowHeight="22.5" customHeight="1"/>
  <cols>
    <col min="1" max="1" width="7" style="21" customWidth="1"/>
    <col min="2" max="3" width="6.75" style="21" customWidth="1"/>
    <col min="4" max="4" width="25.625" style="21" customWidth="1"/>
    <col min="5" max="5" width="9" style="22"/>
    <col min="6" max="6" width="8" style="21" customWidth="1"/>
    <col min="7" max="7" width="10.125" style="21" customWidth="1"/>
    <col min="8" max="8" width="10.875" style="21" customWidth="1"/>
    <col min="9" max="9" width="10.25" style="21" customWidth="1"/>
    <col min="10" max="10" width="10.125" style="21" customWidth="1"/>
    <col min="11" max="11" width="14" style="21" customWidth="1"/>
    <col min="12" max="12" width="8.375" style="21" customWidth="1"/>
    <col min="13" max="16384" width="9" style="21"/>
  </cols>
  <sheetData>
    <row r="1" spans="1:12" ht="22.5" customHeight="1">
      <c r="A1" s="20" t="s">
        <v>67</v>
      </c>
      <c r="C1" s="21" t="s">
        <v>95</v>
      </c>
      <c r="K1" s="124" t="s">
        <v>51</v>
      </c>
      <c r="L1" s="124"/>
    </row>
    <row r="2" spans="1:12" ht="22.5" customHeight="1">
      <c r="A2" s="20" t="s">
        <v>64</v>
      </c>
      <c r="C2" s="3" t="s">
        <v>96</v>
      </c>
      <c r="F2" s="20"/>
      <c r="H2" s="20" t="s">
        <v>1</v>
      </c>
      <c r="K2" s="124" t="s">
        <v>26</v>
      </c>
      <c r="L2" s="124"/>
    </row>
    <row r="3" spans="1:12" ht="22.5" customHeight="1">
      <c r="A3" s="20" t="s">
        <v>65</v>
      </c>
      <c r="C3" s="21" t="s">
        <v>70</v>
      </c>
      <c r="F3" s="20"/>
      <c r="H3" s="20" t="s">
        <v>41</v>
      </c>
      <c r="I3" s="21" t="s">
        <v>68</v>
      </c>
      <c r="J3" s="21" t="s">
        <v>69</v>
      </c>
    </row>
    <row r="4" spans="1:12" ht="22.5" customHeight="1">
      <c r="A4" s="20" t="s">
        <v>66</v>
      </c>
      <c r="C4" s="21" t="s">
        <v>42</v>
      </c>
      <c r="F4" s="20"/>
      <c r="H4" s="21" t="s">
        <v>71</v>
      </c>
    </row>
    <row r="5" spans="1:12" s="24" customFormat="1" ht="22.5" customHeight="1">
      <c r="A5" s="120" t="s">
        <v>27</v>
      </c>
      <c r="B5" s="113" t="s">
        <v>3</v>
      </c>
      <c r="C5" s="114"/>
      <c r="D5" s="115"/>
      <c r="E5" s="127" t="s">
        <v>28</v>
      </c>
      <c r="F5" s="120" t="s">
        <v>29</v>
      </c>
      <c r="G5" s="129" t="s">
        <v>30</v>
      </c>
      <c r="H5" s="130"/>
      <c r="I5" s="129" t="s">
        <v>31</v>
      </c>
      <c r="J5" s="130"/>
      <c r="K5" s="23" t="s">
        <v>40</v>
      </c>
      <c r="L5" s="120" t="s">
        <v>7</v>
      </c>
    </row>
    <row r="6" spans="1:12" s="24" customFormat="1" ht="22.5" customHeight="1">
      <c r="A6" s="121"/>
      <c r="B6" s="116"/>
      <c r="C6" s="117"/>
      <c r="D6" s="118"/>
      <c r="E6" s="128" t="s">
        <v>28</v>
      </c>
      <c r="F6" s="121" t="s">
        <v>29</v>
      </c>
      <c r="G6" s="25" t="s">
        <v>32</v>
      </c>
      <c r="H6" s="26" t="s">
        <v>33</v>
      </c>
      <c r="I6" s="25" t="s">
        <v>32</v>
      </c>
      <c r="J6" s="25" t="s">
        <v>33</v>
      </c>
      <c r="K6" s="27" t="s">
        <v>39</v>
      </c>
      <c r="L6" s="121"/>
    </row>
    <row r="7" spans="1:12" s="24" customFormat="1" ht="23.25" customHeight="1">
      <c r="A7" s="28"/>
      <c r="B7" s="137" t="s">
        <v>49</v>
      </c>
      <c r="C7" s="138"/>
      <c r="D7" s="139"/>
      <c r="E7" s="29"/>
      <c r="F7" s="28"/>
      <c r="G7" s="30"/>
      <c r="H7" s="31"/>
      <c r="I7" s="32"/>
      <c r="J7" s="33"/>
      <c r="K7" s="34"/>
      <c r="L7" s="28"/>
    </row>
    <row r="8" spans="1:12" ht="23.25" customHeight="1">
      <c r="A8" s="35">
        <v>1</v>
      </c>
      <c r="B8" s="36" t="s">
        <v>72</v>
      </c>
      <c r="C8" s="53"/>
      <c r="D8" s="37"/>
      <c r="E8" s="38">
        <v>303</v>
      </c>
      <c r="F8" s="35" t="s">
        <v>34</v>
      </c>
      <c r="G8" s="39">
        <v>175</v>
      </c>
      <c r="H8" s="40">
        <f t="shared" ref="H8:H15" si="0">G8*E8</f>
        <v>53025</v>
      </c>
      <c r="I8" s="41">
        <v>72</v>
      </c>
      <c r="J8" s="42">
        <f>I8*E8</f>
        <v>21816</v>
      </c>
      <c r="K8" s="42">
        <f>J8+H8</f>
        <v>74841</v>
      </c>
      <c r="L8" s="9"/>
    </row>
    <row r="9" spans="1:12" ht="23.25" customHeight="1">
      <c r="A9" s="35">
        <v>2</v>
      </c>
      <c r="B9" s="36" t="s">
        <v>73</v>
      </c>
      <c r="C9" s="53"/>
      <c r="D9" s="37"/>
      <c r="E9" s="38">
        <v>20</v>
      </c>
      <c r="F9" s="35" t="s">
        <v>35</v>
      </c>
      <c r="G9" s="39">
        <v>89</v>
      </c>
      <c r="H9" s="40">
        <f t="shared" ref="H9" si="1">G9*E9</f>
        <v>1780</v>
      </c>
      <c r="I9" s="41">
        <v>0</v>
      </c>
      <c r="J9" s="42">
        <v>0</v>
      </c>
      <c r="K9" s="42">
        <f>H9</f>
        <v>1780</v>
      </c>
      <c r="L9" s="9"/>
    </row>
    <row r="10" spans="1:12" ht="23.25" customHeight="1">
      <c r="A10" s="35">
        <v>3</v>
      </c>
      <c r="B10" s="103" t="s">
        <v>97</v>
      </c>
      <c r="C10" s="97"/>
      <c r="D10" s="98"/>
      <c r="E10" s="38">
        <v>9</v>
      </c>
      <c r="F10" s="35" t="s">
        <v>35</v>
      </c>
      <c r="G10" s="39">
        <v>89</v>
      </c>
      <c r="H10" s="40">
        <v>89</v>
      </c>
      <c r="I10" s="41">
        <v>0</v>
      </c>
      <c r="J10" s="42">
        <v>0</v>
      </c>
      <c r="K10" s="42">
        <f>H10</f>
        <v>89</v>
      </c>
      <c r="L10" s="102"/>
    </row>
    <row r="11" spans="1:12" ht="23.25" customHeight="1">
      <c r="A11" s="35">
        <v>4</v>
      </c>
      <c r="B11" s="58" t="s">
        <v>61</v>
      </c>
      <c r="C11" s="59"/>
      <c r="D11" s="60"/>
      <c r="E11" s="38">
        <v>1</v>
      </c>
      <c r="F11" s="35" t="s">
        <v>35</v>
      </c>
      <c r="G11" s="39">
        <v>59</v>
      </c>
      <c r="H11" s="40">
        <f t="shared" ref="H11" si="2">G11*E11</f>
        <v>59</v>
      </c>
      <c r="I11" s="41">
        <v>0</v>
      </c>
      <c r="J11" s="42">
        <v>0</v>
      </c>
      <c r="K11" s="42">
        <f>H11</f>
        <v>59</v>
      </c>
      <c r="L11" s="9"/>
    </row>
    <row r="12" spans="1:12" ht="23.25" customHeight="1">
      <c r="A12" s="35">
        <v>5</v>
      </c>
      <c r="B12" s="86" t="s">
        <v>93</v>
      </c>
      <c r="C12" s="87"/>
      <c r="D12" s="88"/>
      <c r="E12" s="38">
        <v>1</v>
      </c>
      <c r="F12" s="35" t="s">
        <v>35</v>
      </c>
      <c r="G12" s="39">
        <v>1048</v>
      </c>
      <c r="H12" s="40">
        <f>G12*E12</f>
        <v>1048</v>
      </c>
      <c r="I12" s="41">
        <v>0</v>
      </c>
      <c r="J12" s="42">
        <v>0</v>
      </c>
      <c r="K12" s="42">
        <f>H12</f>
        <v>1048</v>
      </c>
      <c r="L12" s="9"/>
    </row>
    <row r="13" spans="1:12" ht="23.25" customHeight="1">
      <c r="A13" s="35">
        <v>6</v>
      </c>
      <c r="B13" s="134" t="s">
        <v>74</v>
      </c>
      <c r="C13" s="135"/>
      <c r="D13" s="136"/>
      <c r="E13" s="38">
        <v>3</v>
      </c>
      <c r="F13" s="35" t="s">
        <v>34</v>
      </c>
      <c r="G13" s="39">
        <v>38</v>
      </c>
      <c r="H13" s="40">
        <f t="shared" si="0"/>
        <v>114</v>
      </c>
      <c r="I13" s="43">
        <v>0</v>
      </c>
      <c r="J13" s="42">
        <f t="shared" ref="J13:J15" si="3">I13*E13</f>
        <v>0</v>
      </c>
      <c r="K13" s="42">
        <f>J13+H13</f>
        <v>114</v>
      </c>
      <c r="L13" s="9"/>
    </row>
    <row r="14" spans="1:12" ht="23.25" customHeight="1">
      <c r="A14" s="35">
        <v>8</v>
      </c>
      <c r="B14" s="134" t="s">
        <v>75</v>
      </c>
      <c r="C14" s="135"/>
      <c r="D14" s="136"/>
      <c r="E14" s="38">
        <v>20</v>
      </c>
      <c r="F14" s="35" t="s">
        <v>35</v>
      </c>
      <c r="G14" s="39">
        <v>3</v>
      </c>
      <c r="H14" s="40">
        <f t="shared" ref="H14" si="4">G14*E14</f>
        <v>60</v>
      </c>
      <c r="I14" s="43">
        <v>0</v>
      </c>
      <c r="J14" s="42">
        <f t="shared" ref="J14" si="5">I14*E14</f>
        <v>0</v>
      </c>
      <c r="K14" s="42">
        <f>SUM(H14+J14)</f>
        <v>60</v>
      </c>
      <c r="L14" s="99"/>
    </row>
    <row r="15" spans="1:12" ht="23.25" customHeight="1">
      <c r="A15" s="35">
        <v>7</v>
      </c>
      <c r="B15" s="134" t="s">
        <v>94</v>
      </c>
      <c r="C15" s="135"/>
      <c r="D15" s="136"/>
      <c r="E15" s="38">
        <v>9</v>
      </c>
      <c r="F15" s="35" t="s">
        <v>35</v>
      </c>
      <c r="G15" s="39">
        <v>10</v>
      </c>
      <c r="H15" s="40">
        <f t="shared" si="0"/>
        <v>90</v>
      </c>
      <c r="I15" s="43">
        <v>0</v>
      </c>
      <c r="J15" s="42">
        <f t="shared" si="3"/>
        <v>0</v>
      </c>
      <c r="K15" s="42">
        <f>SUM(H15+J15)</f>
        <v>90</v>
      </c>
      <c r="L15" s="35"/>
    </row>
    <row r="16" spans="1:12" s="44" customFormat="1" ht="23.25" customHeight="1">
      <c r="A16" s="35">
        <v>9</v>
      </c>
      <c r="B16" s="140" t="s">
        <v>56</v>
      </c>
      <c r="C16" s="140"/>
      <c r="D16" s="140"/>
      <c r="E16" s="82">
        <v>3</v>
      </c>
      <c r="F16" s="81" t="s">
        <v>37</v>
      </c>
      <c r="G16" s="82">
        <v>122</v>
      </c>
      <c r="H16" s="82">
        <f>G16*E16</f>
        <v>366</v>
      </c>
      <c r="I16" s="83">
        <v>0</v>
      </c>
      <c r="J16" s="84">
        <f>I16*E16</f>
        <v>0</v>
      </c>
      <c r="K16" s="84">
        <f>J16+H16</f>
        <v>366</v>
      </c>
      <c r="L16" s="81"/>
    </row>
    <row r="17" spans="1:12" s="44" customFormat="1" ht="23.25" customHeight="1">
      <c r="A17" s="35">
        <v>10</v>
      </c>
      <c r="B17" s="89" t="s">
        <v>57</v>
      </c>
      <c r="C17" s="101"/>
      <c r="D17" s="100"/>
      <c r="E17" s="82">
        <v>1</v>
      </c>
      <c r="F17" s="81" t="s">
        <v>50</v>
      </c>
      <c r="G17" s="82">
        <v>20</v>
      </c>
      <c r="H17" s="82">
        <f>G17*E17</f>
        <v>20</v>
      </c>
      <c r="I17" s="83">
        <v>0</v>
      </c>
      <c r="J17" s="84">
        <f>I17*E17</f>
        <v>0</v>
      </c>
      <c r="K17" s="84">
        <f>J17+H17</f>
        <v>20</v>
      </c>
      <c r="L17" s="81"/>
    </row>
    <row r="18" spans="1:12" s="44" customFormat="1" ht="23.25" customHeight="1">
      <c r="A18" s="35">
        <v>11</v>
      </c>
      <c r="B18" s="85" t="s">
        <v>76</v>
      </c>
      <c r="C18" s="85"/>
      <c r="D18" s="85"/>
      <c r="E18" s="82">
        <v>1</v>
      </c>
      <c r="F18" s="81" t="s">
        <v>36</v>
      </c>
      <c r="G18" s="82">
        <v>1000</v>
      </c>
      <c r="H18" s="82">
        <f>G18*E18</f>
        <v>1000</v>
      </c>
      <c r="I18" s="83">
        <v>0</v>
      </c>
      <c r="J18" s="84">
        <f>I18*E18</f>
        <v>0</v>
      </c>
      <c r="K18" s="84">
        <f>J18+H18</f>
        <v>1000</v>
      </c>
      <c r="L18" s="81" t="s">
        <v>78</v>
      </c>
    </row>
    <row r="19" spans="1:12" s="44" customFormat="1" ht="22.5" customHeight="1">
      <c r="A19" s="35">
        <v>12</v>
      </c>
      <c r="B19" s="85" t="s">
        <v>77</v>
      </c>
      <c r="C19" s="85"/>
      <c r="D19" s="85"/>
      <c r="E19" s="82">
        <v>1</v>
      </c>
      <c r="F19" s="81" t="s">
        <v>36</v>
      </c>
      <c r="G19" s="82">
        <v>2500</v>
      </c>
      <c r="H19" s="82">
        <f>G19*E19</f>
        <v>2500</v>
      </c>
      <c r="I19" s="83">
        <v>0</v>
      </c>
      <c r="J19" s="84">
        <f>I19*E19</f>
        <v>0</v>
      </c>
      <c r="K19" s="84">
        <f>J19+H19</f>
        <v>2500</v>
      </c>
      <c r="L19" s="81" t="s">
        <v>79</v>
      </c>
    </row>
    <row r="20" spans="1:12" ht="22.5" customHeight="1">
      <c r="A20" s="45"/>
      <c r="B20" s="131" t="s">
        <v>38</v>
      </c>
      <c r="C20" s="132"/>
      <c r="D20" s="133"/>
      <c r="E20" s="46"/>
      <c r="F20" s="45"/>
      <c r="G20" s="47"/>
      <c r="H20" s="48"/>
      <c r="I20" s="49"/>
      <c r="J20" s="50"/>
      <c r="K20" s="51">
        <f>SUM(K8:K19)</f>
        <v>81967</v>
      </c>
      <c r="L20" s="52"/>
    </row>
    <row r="21" spans="1:12" s="54" customFormat="1" ht="22.5" customHeigh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</row>
    <row r="22" spans="1:12" s="54" customFormat="1" ht="22.5" customHeight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</row>
    <row r="23" spans="1:12" s="54" customFormat="1" ht="22.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spans="1:12" s="54" customFormat="1" ht="22.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spans="1:12" ht="22.5" customHeight="1">
      <c r="A25" s="20"/>
      <c r="K25" s="124"/>
      <c r="L25" s="124"/>
    </row>
    <row r="26" spans="1:12" ht="22.5" customHeight="1">
      <c r="A26" s="20"/>
      <c r="F26" s="20"/>
      <c r="H26" s="20"/>
      <c r="K26" s="124"/>
      <c r="L26" s="124"/>
    </row>
    <row r="27" spans="1:12" ht="22.5" customHeight="1">
      <c r="A27" s="20"/>
      <c r="F27" s="20"/>
      <c r="H27" s="20"/>
    </row>
    <row r="28" spans="1:12" ht="22.5" customHeight="1">
      <c r="A28" s="20"/>
      <c r="F28" s="20"/>
    </row>
    <row r="29" spans="1:12" s="91" customFormat="1" ht="22.5" customHeight="1">
      <c r="A29" s="125"/>
      <c r="B29" s="125"/>
      <c r="C29" s="125"/>
      <c r="D29" s="125"/>
      <c r="E29" s="126"/>
      <c r="F29" s="125"/>
      <c r="G29" s="123"/>
      <c r="H29" s="123"/>
      <c r="I29" s="123"/>
      <c r="J29" s="123"/>
      <c r="K29" s="90"/>
      <c r="L29" s="125"/>
    </row>
    <row r="30" spans="1:12" s="91" customFormat="1" ht="22.5" customHeight="1">
      <c r="A30" s="125"/>
      <c r="B30" s="125"/>
      <c r="C30" s="125"/>
      <c r="D30" s="125"/>
      <c r="E30" s="126"/>
      <c r="F30" s="125"/>
      <c r="K30" s="90"/>
      <c r="L30" s="125"/>
    </row>
    <row r="31" spans="1:12" s="44" customFormat="1" ht="22.5" customHeight="1">
      <c r="B31" s="123"/>
      <c r="C31" s="123"/>
      <c r="D31" s="123"/>
      <c r="E31" s="92"/>
    </row>
    <row r="32" spans="1:12" s="44" customFormat="1" ht="22.5" customHeight="1">
      <c r="E32" s="92"/>
    </row>
    <row r="33" spans="1:11" s="44" customFormat="1" ht="22.5" customHeight="1">
      <c r="E33" s="92"/>
    </row>
    <row r="34" spans="1:11" s="44" customFormat="1" ht="22.5" customHeight="1">
      <c r="E34" s="92"/>
    </row>
    <row r="35" spans="1:11" s="44" customFormat="1" ht="22.5" customHeight="1">
      <c r="B35" s="123"/>
      <c r="C35" s="123"/>
      <c r="D35" s="123"/>
      <c r="E35" s="92"/>
    </row>
    <row r="36" spans="1:11" s="44" customFormat="1" ht="22.5" customHeight="1">
      <c r="A36" s="91"/>
      <c r="B36" s="122"/>
      <c r="C36" s="122"/>
      <c r="D36" s="122"/>
      <c r="E36" s="93"/>
      <c r="F36" s="91"/>
      <c r="G36" s="93"/>
      <c r="H36" s="94"/>
      <c r="I36" s="91"/>
      <c r="J36" s="95"/>
      <c r="K36" s="96"/>
    </row>
    <row r="37" spans="1:11" s="44" customFormat="1" ht="22.5" customHeight="1">
      <c r="E37" s="92"/>
    </row>
    <row r="38" spans="1:11" s="44" customFormat="1" ht="22.5" customHeight="1">
      <c r="E38" s="92"/>
    </row>
    <row r="40" spans="1:11" s="54" customFormat="1" ht="22.5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</row>
    <row r="41" spans="1:11" s="54" customFormat="1" ht="22.5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</row>
    <row r="42" spans="1:11" s="54" customFormat="1" ht="22.5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</row>
    <row r="43" spans="1:11" s="54" customFormat="1" ht="22.5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</row>
  </sheetData>
  <mergeCells count="27">
    <mergeCell ref="B20:D20"/>
    <mergeCell ref="B13:D13"/>
    <mergeCell ref="B15:D15"/>
    <mergeCell ref="A5:A6"/>
    <mergeCell ref="B7:D7"/>
    <mergeCell ref="B5:D6"/>
    <mergeCell ref="B16:D16"/>
    <mergeCell ref="B14:D14"/>
    <mergeCell ref="E5:E6"/>
    <mergeCell ref="F5:F6"/>
    <mergeCell ref="G5:H5"/>
    <mergeCell ref="K1:L1"/>
    <mergeCell ref="K2:L2"/>
    <mergeCell ref="L5:L6"/>
    <mergeCell ref="I5:J5"/>
    <mergeCell ref="B36:D36"/>
    <mergeCell ref="B35:D35"/>
    <mergeCell ref="K25:L25"/>
    <mergeCell ref="K26:L26"/>
    <mergeCell ref="A29:A30"/>
    <mergeCell ref="B29:D30"/>
    <mergeCell ref="E29:E30"/>
    <mergeCell ref="F29:F30"/>
    <mergeCell ref="G29:H29"/>
    <mergeCell ref="I29:J29"/>
    <mergeCell ref="L29:L30"/>
    <mergeCell ref="B31:D31"/>
  </mergeCells>
  <phoneticPr fontId="0" type="noConversion"/>
  <pageMargins left="0.78740157480314965" right="0.19685039370078741" top="0.39370078740157483" bottom="0" header="0.31496062992125984" footer="0.19685039370078741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2"/>
  <sheetViews>
    <sheetView tabSelected="1" topLeftCell="A22" workbookViewId="0">
      <selection activeCell="A24" sqref="A24:XFD32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19" t="s">
        <v>54</v>
      </c>
      <c r="B1" s="119"/>
      <c r="C1" s="119"/>
      <c r="D1" s="119"/>
      <c r="E1" s="119"/>
      <c r="F1" s="119"/>
      <c r="G1" s="119"/>
      <c r="H1" s="110" t="s">
        <v>0</v>
      </c>
    </row>
    <row r="2" spans="1:8" s="21" customFormat="1" ht="27.75" customHeight="1">
      <c r="A2" s="20" t="s">
        <v>80</v>
      </c>
      <c r="B2" s="61" t="s">
        <v>98</v>
      </c>
      <c r="C2" s="61"/>
      <c r="D2" s="61"/>
      <c r="E2" s="61"/>
      <c r="F2" s="61"/>
      <c r="G2" s="61"/>
    </row>
    <row r="3" spans="1:8" s="21" customFormat="1" ht="27.75" customHeight="1">
      <c r="A3" s="20" t="s">
        <v>91</v>
      </c>
      <c r="B3" s="20"/>
      <c r="C3" s="56" t="s">
        <v>99</v>
      </c>
      <c r="D3" s="56"/>
      <c r="E3" s="56"/>
      <c r="F3" s="56"/>
      <c r="G3" s="56"/>
      <c r="H3" s="56"/>
    </row>
    <row r="4" spans="1:8" s="21" customFormat="1" ht="23.25">
      <c r="A4" s="20" t="s">
        <v>41</v>
      </c>
      <c r="B4" s="20"/>
      <c r="C4" s="21" t="s">
        <v>68</v>
      </c>
      <c r="D4" s="56" t="s">
        <v>69</v>
      </c>
    </row>
    <row r="5" spans="1:8" s="21" customFormat="1" ht="23.25">
      <c r="A5" s="20" t="s">
        <v>43</v>
      </c>
      <c r="B5" s="20"/>
      <c r="C5" s="21" t="s">
        <v>44</v>
      </c>
    </row>
    <row r="6" spans="1:8" s="21" customFormat="1" ht="23.25">
      <c r="A6" s="20" t="s">
        <v>81</v>
      </c>
      <c r="B6" s="20"/>
      <c r="D6" s="21" t="s">
        <v>83</v>
      </c>
    </row>
    <row r="7" spans="1:8" s="21" customFormat="1" ht="23.25">
      <c r="A7" s="20" t="s">
        <v>1</v>
      </c>
      <c r="B7" s="20"/>
    </row>
    <row r="8" spans="1:8" s="21" customFormat="1" ht="23.25">
      <c r="A8" s="20" t="s">
        <v>82</v>
      </c>
      <c r="B8" s="20"/>
      <c r="D8" s="21" t="s">
        <v>52</v>
      </c>
    </row>
    <row r="9" spans="1:8" s="21" customFormat="1" ht="23.25">
      <c r="A9" s="20" t="s">
        <v>101</v>
      </c>
      <c r="B9" s="20"/>
      <c r="D9" s="57"/>
    </row>
    <row r="10" spans="1:8" s="21" customFormat="1" ht="23.25">
      <c r="A10" s="62" t="s">
        <v>2</v>
      </c>
      <c r="B10" s="113" t="s">
        <v>3</v>
      </c>
      <c r="C10" s="114"/>
      <c r="D10" s="115"/>
      <c r="E10" s="62" t="s">
        <v>4</v>
      </c>
      <c r="F10" s="120" t="s">
        <v>5</v>
      </c>
      <c r="G10" s="62" t="s">
        <v>6</v>
      </c>
      <c r="H10" s="120" t="s">
        <v>7</v>
      </c>
    </row>
    <row r="11" spans="1:8" s="21" customFormat="1" ht="23.25">
      <c r="A11" s="25" t="s">
        <v>8</v>
      </c>
      <c r="B11" s="116"/>
      <c r="C11" s="117"/>
      <c r="D11" s="118"/>
      <c r="E11" s="25" t="s">
        <v>9</v>
      </c>
      <c r="F11" s="121"/>
      <c r="G11" s="25" t="s">
        <v>9</v>
      </c>
      <c r="H11" s="121"/>
    </row>
    <row r="12" spans="1:8" s="21" customFormat="1" ht="23.25">
      <c r="A12" s="26">
        <v>1</v>
      </c>
      <c r="B12" s="63" t="s">
        <v>10</v>
      </c>
      <c r="C12" s="64"/>
      <c r="D12" s="65"/>
      <c r="E12" s="66">
        <f>ปร.4!K20</f>
        <v>81967</v>
      </c>
      <c r="F12" s="67">
        <v>1.2734000000000001</v>
      </c>
      <c r="G12" s="66">
        <f>F12*E12</f>
        <v>104376.77780000001</v>
      </c>
      <c r="H12" s="26" t="s">
        <v>92</v>
      </c>
    </row>
    <row r="13" spans="1:8" s="21" customFormat="1" ht="23.25">
      <c r="A13" s="26">
        <v>2</v>
      </c>
      <c r="B13" s="63" t="s">
        <v>11</v>
      </c>
      <c r="C13" s="64"/>
      <c r="D13" s="65"/>
      <c r="E13" s="66"/>
      <c r="F13" s="67"/>
      <c r="G13" s="66"/>
      <c r="H13" s="68"/>
    </row>
    <row r="14" spans="1:8" s="21" customFormat="1" ht="23.25">
      <c r="A14" s="26">
        <v>3</v>
      </c>
      <c r="B14" s="63" t="s">
        <v>12</v>
      </c>
      <c r="C14" s="64"/>
      <c r="D14" s="65"/>
      <c r="E14" s="68"/>
      <c r="F14" s="68"/>
      <c r="G14" s="69"/>
      <c r="H14" s="68"/>
    </row>
    <row r="15" spans="1:8" s="21" customFormat="1" ht="23.25">
      <c r="A15" s="26">
        <v>4</v>
      </c>
      <c r="B15" s="63" t="s">
        <v>13</v>
      </c>
      <c r="C15" s="64"/>
      <c r="D15" s="65"/>
      <c r="E15" s="68"/>
      <c r="F15" s="68"/>
      <c r="G15" s="69"/>
      <c r="H15" s="68"/>
    </row>
    <row r="16" spans="1:8" s="21" customFormat="1" ht="23.25">
      <c r="A16" s="68"/>
      <c r="B16" s="63" t="s">
        <v>47</v>
      </c>
      <c r="C16" s="64"/>
      <c r="D16" s="65"/>
      <c r="E16" s="68"/>
      <c r="F16" s="68"/>
      <c r="G16" s="70"/>
      <c r="H16" s="68"/>
    </row>
    <row r="17" spans="1:10" s="21" customFormat="1" ht="23.25">
      <c r="A17" s="68"/>
      <c r="B17" s="63" t="s">
        <v>48</v>
      </c>
      <c r="C17" s="64"/>
      <c r="D17" s="65"/>
      <c r="E17" s="68"/>
      <c r="F17" s="68"/>
      <c r="G17" s="70"/>
      <c r="H17" s="68"/>
    </row>
    <row r="18" spans="1:10" s="21" customFormat="1" ht="23.25">
      <c r="A18" s="68"/>
      <c r="B18" s="63" t="s">
        <v>55</v>
      </c>
      <c r="C18" s="64"/>
      <c r="D18" s="65"/>
      <c r="E18" s="68"/>
      <c r="F18" s="68"/>
      <c r="G18" s="70"/>
      <c r="H18" s="68"/>
    </row>
    <row r="19" spans="1:10" s="21" customFormat="1" ht="23.25">
      <c r="A19" s="68"/>
      <c r="B19" s="63" t="s">
        <v>14</v>
      </c>
      <c r="C19" s="64"/>
      <c r="D19" s="71"/>
      <c r="E19" s="72"/>
      <c r="F19" s="73"/>
      <c r="G19" s="66">
        <f>SUM(G12:G18)</f>
        <v>104376.77780000001</v>
      </c>
      <c r="H19" s="68"/>
    </row>
    <row r="20" spans="1:10" s="21" customFormat="1" ht="23.25">
      <c r="A20" s="68"/>
      <c r="B20" s="74" t="s">
        <v>15</v>
      </c>
      <c r="C20" s="64"/>
      <c r="D20" s="75"/>
      <c r="E20" s="75"/>
      <c r="F20" s="75"/>
      <c r="G20" s="76">
        <v>104000</v>
      </c>
      <c r="H20" s="77"/>
    </row>
    <row r="21" spans="1:10" s="21" customFormat="1" ht="23.25">
      <c r="A21" s="68"/>
      <c r="B21" s="78" t="s">
        <v>16</v>
      </c>
      <c r="C21" s="64"/>
      <c r="D21" s="72"/>
      <c r="E21" s="79" t="str">
        <f>BAHTTEXT(G20)</f>
        <v>หนึ่งแสนสี่พันบาทถ้วน</v>
      </c>
      <c r="F21" s="72"/>
      <c r="G21" s="72"/>
      <c r="H21" s="73"/>
    </row>
    <row r="22" spans="1:10" s="21" customFormat="1" ht="23.25">
      <c r="A22" s="68"/>
      <c r="B22" s="78" t="s">
        <v>17</v>
      </c>
      <c r="C22" s="64"/>
      <c r="D22" s="76">
        <v>1210</v>
      </c>
      <c r="E22" s="72" t="s">
        <v>18</v>
      </c>
      <c r="F22" s="72"/>
      <c r="G22" s="72"/>
      <c r="H22" s="73"/>
    </row>
    <row r="23" spans="1:10" s="21" customFormat="1" ht="23.25">
      <c r="A23" s="68"/>
      <c r="B23" s="78" t="s">
        <v>19</v>
      </c>
      <c r="C23" s="64"/>
      <c r="D23" s="80">
        <v>0</v>
      </c>
      <c r="E23" s="72" t="s">
        <v>20</v>
      </c>
      <c r="F23" s="72"/>
      <c r="G23" s="72"/>
      <c r="H23" s="73"/>
    </row>
    <row r="24" spans="1:10" s="21" customFormat="1" ht="23.25">
      <c r="A24" s="145" t="s">
        <v>46</v>
      </c>
      <c r="B24" s="145"/>
      <c r="C24" s="145"/>
      <c r="D24" s="145"/>
      <c r="E24" s="145"/>
      <c r="F24" s="145"/>
      <c r="G24" s="145"/>
      <c r="H24" s="145"/>
    </row>
    <row r="25" spans="1:10" s="21" customFormat="1" ht="26.25">
      <c r="A25" s="143"/>
      <c r="B25" s="143"/>
      <c r="C25" s="143"/>
      <c r="D25" s="143"/>
      <c r="E25" s="143"/>
      <c r="F25" s="143"/>
      <c r="G25" s="143"/>
      <c r="H25" s="143"/>
      <c r="I25" s="143"/>
      <c r="J25" s="143"/>
    </row>
    <row r="26" spans="1:10" s="21" customFormat="1" ht="23.25">
      <c r="J26" s="3"/>
    </row>
    <row r="27" spans="1:10" s="21" customFormat="1" ht="23.25">
      <c r="J27" s="16"/>
    </row>
    <row r="28" spans="1:10" s="21" customFormat="1" ht="23.25">
      <c r="J28" s="16"/>
    </row>
    <row r="29" spans="1:10" s="21" customFormat="1" ht="23.25"/>
    <row r="30" spans="1:10" s="21" customFormat="1" ht="23.25"/>
    <row r="31" spans="1:10" s="21" customFormat="1" ht="23.25"/>
    <row r="32" spans="1:10" s="21" customFormat="1" ht="23.25"/>
  </sheetData>
  <mergeCells count="5">
    <mergeCell ref="A1:G1"/>
    <mergeCell ref="B10:D11"/>
    <mergeCell ref="F10:F11"/>
    <mergeCell ref="H10:H11"/>
    <mergeCell ref="A24:H24"/>
  </mergeCells>
  <pageMargins left="0.7" right="0.18" top="0.75" bottom="0.17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3"/>
  <sheetViews>
    <sheetView topLeftCell="B1" workbookViewId="0">
      <selection activeCell="C1" sqref="C1"/>
    </sheetView>
  </sheetViews>
  <sheetFormatPr defaultRowHeight="22.5" customHeight="1"/>
  <cols>
    <col min="1" max="1" width="7" style="21" customWidth="1"/>
    <col min="2" max="3" width="6.75" style="21" customWidth="1"/>
    <col min="4" max="4" width="25.625" style="21" customWidth="1"/>
    <col min="5" max="5" width="9" style="22"/>
    <col min="6" max="6" width="8" style="21" customWidth="1"/>
    <col min="7" max="7" width="10.125" style="21" customWidth="1"/>
    <col min="8" max="8" width="10.875" style="21" customWidth="1"/>
    <col min="9" max="9" width="10.25" style="21" customWidth="1"/>
    <col min="10" max="10" width="10.125" style="21" customWidth="1"/>
    <col min="11" max="11" width="14" style="21" customWidth="1"/>
    <col min="12" max="12" width="8.375" style="21" customWidth="1"/>
    <col min="13" max="16384" width="9" style="21"/>
  </cols>
  <sheetData>
    <row r="1" spans="1:12" ht="22.5" customHeight="1">
      <c r="A1" s="20" t="s">
        <v>67</v>
      </c>
      <c r="C1" s="21" t="s">
        <v>95</v>
      </c>
      <c r="K1" s="124" t="s">
        <v>51</v>
      </c>
      <c r="L1" s="124"/>
    </row>
    <row r="2" spans="1:12" ht="22.5" customHeight="1">
      <c r="A2" s="20" t="s">
        <v>64</v>
      </c>
      <c r="C2" s="3" t="s">
        <v>96</v>
      </c>
      <c r="F2" s="20"/>
      <c r="H2" s="20" t="s">
        <v>1</v>
      </c>
      <c r="K2" s="124" t="s">
        <v>26</v>
      </c>
      <c r="L2" s="124"/>
    </row>
    <row r="3" spans="1:12" ht="22.5" customHeight="1">
      <c r="A3" s="20" t="s">
        <v>65</v>
      </c>
      <c r="C3" s="21" t="s">
        <v>70</v>
      </c>
      <c r="F3" s="20"/>
      <c r="H3" s="20" t="s">
        <v>41</v>
      </c>
      <c r="I3" s="21" t="s">
        <v>68</v>
      </c>
      <c r="J3" s="21" t="s">
        <v>69</v>
      </c>
    </row>
    <row r="4" spans="1:12" ht="22.5" customHeight="1">
      <c r="A4" s="20" t="s">
        <v>66</v>
      </c>
      <c r="C4" s="21" t="s">
        <v>42</v>
      </c>
      <c r="F4" s="20"/>
      <c r="H4" s="21" t="s">
        <v>100</v>
      </c>
    </row>
    <row r="5" spans="1:12" s="24" customFormat="1" ht="22.5" customHeight="1">
      <c r="A5" s="120" t="s">
        <v>27</v>
      </c>
      <c r="B5" s="113" t="s">
        <v>3</v>
      </c>
      <c r="C5" s="114"/>
      <c r="D5" s="115"/>
      <c r="E5" s="127" t="s">
        <v>28</v>
      </c>
      <c r="F5" s="120" t="s">
        <v>29</v>
      </c>
      <c r="G5" s="129" t="s">
        <v>30</v>
      </c>
      <c r="H5" s="130"/>
      <c r="I5" s="129" t="s">
        <v>31</v>
      </c>
      <c r="J5" s="130"/>
      <c r="K5" s="104" t="s">
        <v>40</v>
      </c>
      <c r="L5" s="120" t="s">
        <v>7</v>
      </c>
    </row>
    <row r="6" spans="1:12" s="24" customFormat="1" ht="22.5" customHeight="1">
      <c r="A6" s="121"/>
      <c r="B6" s="116"/>
      <c r="C6" s="117"/>
      <c r="D6" s="118"/>
      <c r="E6" s="128" t="s">
        <v>28</v>
      </c>
      <c r="F6" s="121" t="s">
        <v>29</v>
      </c>
      <c r="G6" s="25" t="s">
        <v>32</v>
      </c>
      <c r="H6" s="26" t="s">
        <v>33</v>
      </c>
      <c r="I6" s="25" t="s">
        <v>32</v>
      </c>
      <c r="J6" s="25" t="s">
        <v>33</v>
      </c>
      <c r="K6" s="105" t="s">
        <v>39</v>
      </c>
      <c r="L6" s="121"/>
    </row>
    <row r="7" spans="1:12" s="24" customFormat="1" ht="23.25" customHeight="1">
      <c r="A7" s="28"/>
      <c r="B7" s="137" t="s">
        <v>49</v>
      </c>
      <c r="C7" s="138"/>
      <c r="D7" s="139"/>
      <c r="E7" s="29"/>
      <c r="F7" s="28"/>
      <c r="G7" s="30"/>
      <c r="H7" s="31"/>
      <c r="I7" s="32"/>
      <c r="J7" s="33"/>
      <c r="K7" s="34"/>
      <c r="L7" s="28"/>
    </row>
    <row r="8" spans="1:12" ht="23.25" customHeight="1">
      <c r="A8" s="35">
        <v>1</v>
      </c>
      <c r="B8" s="106" t="s">
        <v>72</v>
      </c>
      <c r="C8" s="107"/>
      <c r="D8" s="108"/>
      <c r="E8" s="38">
        <v>303</v>
      </c>
      <c r="F8" s="35" t="s">
        <v>34</v>
      </c>
      <c r="G8" s="39">
        <v>175</v>
      </c>
      <c r="H8" s="40">
        <f t="shared" ref="H8:H15" si="0">G8*E8</f>
        <v>53025</v>
      </c>
      <c r="I8" s="41">
        <v>72</v>
      </c>
      <c r="J8" s="42">
        <f>I8*E8</f>
        <v>21816</v>
      </c>
      <c r="K8" s="42">
        <f>J8+H8</f>
        <v>74841</v>
      </c>
      <c r="L8" s="9"/>
    </row>
    <row r="9" spans="1:12" ht="23.25" customHeight="1">
      <c r="A9" s="35">
        <v>2</v>
      </c>
      <c r="B9" s="106" t="s">
        <v>73</v>
      </c>
      <c r="C9" s="107"/>
      <c r="D9" s="108"/>
      <c r="E9" s="38">
        <v>20</v>
      </c>
      <c r="F9" s="35" t="s">
        <v>35</v>
      </c>
      <c r="G9" s="39">
        <v>89</v>
      </c>
      <c r="H9" s="40">
        <f t="shared" si="0"/>
        <v>1780</v>
      </c>
      <c r="I9" s="41">
        <v>0</v>
      </c>
      <c r="J9" s="42">
        <v>0</v>
      </c>
      <c r="K9" s="42">
        <f>H9</f>
        <v>1780</v>
      </c>
      <c r="L9" s="9"/>
    </row>
    <row r="10" spans="1:12" ht="23.25" customHeight="1">
      <c r="A10" s="35">
        <v>3</v>
      </c>
      <c r="B10" s="106" t="s">
        <v>97</v>
      </c>
      <c r="C10" s="107"/>
      <c r="D10" s="108"/>
      <c r="E10" s="38">
        <v>9</v>
      </c>
      <c r="F10" s="35" t="s">
        <v>35</v>
      </c>
      <c r="G10" s="39">
        <v>89</v>
      </c>
      <c r="H10" s="40">
        <v>89</v>
      </c>
      <c r="I10" s="41">
        <v>0</v>
      </c>
      <c r="J10" s="42">
        <v>0</v>
      </c>
      <c r="K10" s="42">
        <f>H10</f>
        <v>89</v>
      </c>
      <c r="L10" s="102"/>
    </row>
    <row r="11" spans="1:12" ht="23.25" customHeight="1">
      <c r="A11" s="35">
        <v>4</v>
      </c>
      <c r="B11" s="106" t="s">
        <v>61</v>
      </c>
      <c r="C11" s="107"/>
      <c r="D11" s="108"/>
      <c r="E11" s="38">
        <v>1</v>
      </c>
      <c r="F11" s="35" t="s">
        <v>35</v>
      </c>
      <c r="G11" s="39">
        <v>59</v>
      </c>
      <c r="H11" s="40">
        <f t="shared" ref="H11" si="1">G11*E11</f>
        <v>59</v>
      </c>
      <c r="I11" s="41">
        <v>0</v>
      </c>
      <c r="J11" s="42">
        <v>0</v>
      </c>
      <c r="K11" s="42">
        <f>H11</f>
        <v>59</v>
      </c>
      <c r="L11" s="9"/>
    </row>
    <row r="12" spans="1:12" ht="23.25" customHeight="1">
      <c r="A12" s="35">
        <v>5</v>
      </c>
      <c r="B12" s="106" t="s">
        <v>93</v>
      </c>
      <c r="C12" s="107"/>
      <c r="D12" s="108"/>
      <c r="E12" s="38">
        <v>1</v>
      </c>
      <c r="F12" s="35" t="s">
        <v>35</v>
      </c>
      <c r="G12" s="39">
        <v>1048</v>
      </c>
      <c r="H12" s="40">
        <f>G12*E12</f>
        <v>1048</v>
      </c>
      <c r="I12" s="41">
        <v>0</v>
      </c>
      <c r="J12" s="42">
        <v>0</v>
      </c>
      <c r="K12" s="42">
        <f>H12</f>
        <v>1048</v>
      </c>
      <c r="L12" s="9"/>
    </row>
    <row r="13" spans="1:12" ht="23.25" customHeight="1">
      <c r="A13" s="35">
        <v>6</v>
      </c>
      <c r="B13" s="134" t="s">
        <v>74</v>
      </c>
      <c r="C13" s="135"/>
      <c r="D13" s="136"/>
      <c r="E13" s="38">
        <v>3</v>
      </c>
      <c r="F13" s="35" t="s">
        <v>34</v>
      </c>
      <c r="G13" s="39">
        <v>38</v>
      </c>
      <c r="H13" s="40">
        <f t="shared" si="0"/>
        <v>114</v>
      </c>
      <c r="I13" s="43">
        <v>0</v>
      </c>
      <c r="J13" s="42">
        <f t="shared" ref="J13:J15" si="2">I13*E13</f>
        <v>0</v>
      </c>
      <c r="K13" s="42">
        <f>J13+H13</f>
        <v>114</v>
      </c>
      <c r="L13" s="9"/>
    </row>
    <row r="14" spans="1:12" ht="23.25" customHeight="1">
      <c r="A14" s="35">
        <v>8</v>
      </c>
      <c r="B14" s="134" t="s">
        <v>75</v>
      </c>
      <c r="C14" s="135"/>
      <c r="D14" s="136"/>
      <c r="E14" s="38">
        <v>20</v>
      </c>
      <c r="F14" s="35" t="s">
        <v>35</v>
      </c>
      <c r="G14" s="39">
        <v>3</v>
      </c>
      <c r="H14" s="40">
        <f t="shared" si="0"/>
        <v>60</v>
      </c>
      <c r="I14" s="43">
        <v>0</v>
      </c>
      <c r="J14" s="42">
        <f t="shared" si="2"/>
        <v>0</v>
      </c>
      <c r="K14" s="42">
        <f>SUM(H14+J14)</f>
        <v>60</v>
      </c>
      <c r="L14" s="99"/>
    </row>
    <row r="15" spans="1:12" ht="23.25" customHeight="1">
      <c r="A15" s="35">
        <v>7</v>
      </c>
      <c r="B15" s="134" t="s">
        <v>94</v>
      </c>
      <c r="C15" s="135"/>
      <c r="D15" s="136"/>
      <c r="E15" s="38">
        <v>9</v>
      </c>
      <c r="F15" s="35" t="s">
        <v>35</v>
      </c>
      <c r="G15" s="39">
        <v>10</v>
      </c>
      <c r="H15" s="40">
        <f t="shared" si="0"/>
        <v>90</v>
      </c>
      <c r="I15" s="43">
        <v>0</v>
      </c>
      <c r="J15" s="42">
        <f t="shared" si="2"/>
        <v>0</v>
      </c>
      <c r="K15" s="42">
        <f>SUM(H15+J15)</f>
        <v>90</v>
      </c>
      <c r="L15" s="35"/>
    </row>
    <row r="16" spans="1:12" s="44" customFormat="1" ht="23.25" customHeight="1">
      <c r="A16" s="35">
        <v>9</v>
      </c>
      <c r="B16" s="140" t="s">
        <v>56</v>
      </c>
      <c r="C16" s="140"/>
      <c r="D16" s="140"/>
      <c r="E16" s="82">
        <v>3</v>
      </c>
      <c r="F16" s="81" t="s">
        <v>37</v>
      </c>
      <c r="G16" s="82">
        <v>122</v>
      </c>
      <c r="H16" s="82">
        <f>G16*E16</f>
        <v>366</v>
      </c>
      <c r="I16" s="83">
        <v>0</v>
      </c>
      <c r="J16" s="84">
        <f>I16*E16</f>
        <v>0</v>
      </c>
      <c r="K16" s="84">
        <f>J16+H16</f>
        <v>366</v>
      </c>
      <c r="L16" s="81"/>
    </row>
    <row r="17" spans="1:12" s="44" customFormat="1" ht="23.25" customHeight="1">
      <c r="A17" s="35">
        <v>10</v>
      </c>
      <c r="B17" s="109" t="s">
        <v>57</v>
      </c>
      <c r="C17" s="101"/>
      <c r="D17" s="100"/>
      <c r="E17" s="82">
        <v>1</v>
      </c>
      <c r="F17" s="81" t="s">
        <v>50</v>
      </c>
      <c r="G17" s="82">
        <v>20</v>
      </c>
      <c r="H17" s="82">
        <f>G17*E17</f>
        <v>20</v>
      </c>
      <c r="I17" s="83">
        <v>0</v>
      </c>
      <c r="J17" s="84">
        <f>I17*E17</f>
        <v>0</v>
      </c>
      <c r="K17" s="84">
        <f>J17+H17</f>
        <v>20</v>
      </c>
      <c r="L17" s="81"/>
    </row>
    <row r="18" spans="1:12" s="44" customFormat="1" ht="23.25" customHeight="1">
      <c r="A18" s="35">
        <v>11</v>
      </c>
      <c r="B18" s="109" t="s">
        <v>76</v>
      </c>
      <c r="C18" s="109"/>
      <c r="D18" s="109"/>
      <c r="E18" s="82">
        <v>1</v>
      </c>
      <c r="F18" s="81" t="s">
        <v>36</v>
      </c>
      <c r="G18" s="82">
        <v>1000</v>
      </c>
      <c r="H18" s="82">
        <f>G18*E18</f>
        <v>1000</v>
      </c>
      <c r="I18" s="83">
        <v>0</v>
      </c>
      <c r="J18" s="84">
        <f>I18*E18</f>
        <v>0</v>
      </c>
      <c r="K18" s="84">
        <f>J18+H18</f>
        <v>1000</v>
      </c>
      <c r="L18" s="81" t="s">
        <v>78</v>
      </c>
    </row>
    <row r="19" spans="1:12" s="44" customFormat="1" ht="22.5" customHeight="1">
      <c r="A19" s="35">
        <v>12</v>
      </c>
      <c r="B19" s="109" t="s">
        <v>77</v>
      </c>
      <c r="C19" s="109"/>
      <c r="D19" s="109"/>
      <c r="E19" s="82">
        <v>1</v>
      </c>
      <c r="F19" s="81" t="s">
        <v>36</v>
      </c>
      <c r="G19" s="82">
        <v>2500</v>
      </c>
      <c r="H19" s="82">
        <f>G19*E19</f>
        <v>2500</v>
      </c>
      <c r="I19" s="83">
        <v>0</v>
      </c>
      <c r="J19" s="84">
        <f>I19*E19</f>
        <v>0</v>
      </c>
      <c r="K19" s="84">
        <f>J19+H19</f>
        <v>2500</v>
      </c>
      <c r="L19" s="81" t="s">
        <v>79</v>
      </c>
    </row>
    <row r="20" spans="1:12" ht="22.5" customHeight="1">
      <c r="A20" s="45"/>
      <c r="B20" s="131" t="s">
        <v>38</v>
      </c>
      <c r="C20" s="132"/>
      <c r="D20" s="133"/>
      <c r="E20" s="46"/>
      <c r="F20" s="45"/>
      <c r="G20" s="47"/>
      <c r="H20" s="48"/>
      <c r="I20" s="49"/>
      <c r="J20" s="50"/>
      <c r="K20" s="51">
        <f>SUM(K8:K19)</f>
        <v>81967</v>
      </c>
      <c r="L20" s="52"/>
    </row>
    <row r="21" spans="1:12" s="54" customFormat="1" ht="22.5" customHeight="1">
      <c r="A21" s="21"/>
      <c r="B21" s="144" t="s">
        <v>46</v>
      </c>
      <c r="C21" s="144"/>
      <c r="D21" s="144"/>
      <c r="E21" s="144"/>
      <c r="F21" s="144"/>
      <c r="G21" s="144"/>
      <c r="H21" s="144"/>
      <c r="I21" s="144"/>
      <c r="J21" s="144"/>
      <c r="K21" s="144"/>
      <c r="L21" s="144"/>
    </row>
    <row r="22" spans="1:12" ht="22.5" customHeight="1">
      <c r="A22" s="143"/>
      <c r="B22" s="143"/>
      <c r="C22" s="143"/>
      <c r="D22" s="143"/>
      <c r="E22" s="143"/>
      <c r="F22" s="143"/>
      <c r="G22" s="143"/>
      <c r="H22" s="143"/>
      <c r="I22" s="143"/>
      <c r="J22" s="143"/>
    </row>
    <row r="23" spans="1:12" ht="22.5" customHeight="1">
      <c r="E23" s="21"/>
      <c r="J23" s="3"/>
    </row>
    <row r="24" spans="1:12" ht="22.5" customHeight="1">
      <c r="E24" s="21"/>
      <c r="J24" s="16"/>
    </row>
    <row r="25" spans="1:12" ht="22.5" customHeight="1">
      <c r="A25" s="20"/>
      <c r="K25" s="124"/>
      <c r="L25" s="124"/>
    </row>
    <row r="26" spans="1:12" ht="22.5" customHeight="1">
      <c r="A26" s="20"/>
      <c r="F26" s="20"/>
      <c r="H26" s="20"/>
      <c r="K26" s="124"/>
      <c r="L26" s="124"/>
    </row>
    <row r="27" spans="1:12" ht="22.5" customHeight="1">
      <c r="A27" s="20"/>
      <c r="F27" s="20"/>
      <c r="H27" s="20"/>
    </row>
    <row r="28" spans="1:12" ht="22.5" customHeight="1">
      <c r="A28" s="20"/>
      <c r="F28" s="20"/>
    </row>
    <row r="29" spans="1:12" s="111" customFormat="1" ht="22.5" customHeight="1">
      <c r="A29" s="125"/>
      <c r="B29" s="125"/>
      <c r="C29" s="125"/>
      <c r="D29" s="125"/>
      <c r="E29" s="126"/>
      <c r="F29" s="125"/>
      <c r="G29" s="123"/>
      <c r="H29" s="123"/>
      <c r="I29" s="123"/>
      <c r="J29" s="123"/>
      <c r="K29" s="112"/>
      <c r="L29" s="125"/>
    </row>
    <row r="30" spans="1:12" s="111" customFormat="1" ht="22.5" customHeight="1">
      <c r="A30" s="125"/>
      <c r="B30" s="125"/>
      <c r="C30" s="125"/>
      <c r="D30" s="125"/>
      <c r="E30" s="126"/>
      <c r="F30" s="125"/>
      <c r="K30" s="112"/>
      <c r="L30" s="125"/>
    </row>
    <row r="31" spans="1:12" s="44" customFormat="1" ht="22.5" customHeight="1">
      <c r="B31" s="123"/>
      <c r="C31" s="123"/>
      <c r="D31" s="123"/>
      <c r="E31" s="92"/>
    </row>
    <row r="32" spans="1:12" s="44" customFormat="1" ht="22.5" customHeight="1">
      <c r="E32" s="92"/>
    </row>
    <row r="33" spans="1:11" s="44" customFormat="1" ht="23.25">
      <c r="E33" s="92"/>
    </row>
    <row r="34" spans="1:11" s="44" customFormat="1" ht="23.25">
      <c r="E34" s="92"/>
    </row>
    <row r="35" spans="1:11" s="44" customFormat="1" ht="23.25">
      <c r="B35" s="123"/>
      <c r="C35" s="123"/>
      <c r="D35" s="123"/>
      <c r="E35" s="92"/>
    </row>
    <row r="36" spans="1:11" s="44" customFormat="1" ht="23.25">
      <c r="A36" s="111"/>
      <c r="B36" s="122"/>
      <c r="C36" s="122"/>
      <c r="D36" s="122"/>
      <c r="E36" s="93"/>
      <c r="F36" s="111"/>
      <c r="G36" s="93"/>
      <c r="H36" s="94"/>
      <c r="I36" s="111"/>
      <c r="J36" s="95"/>
      <c r="K36" s="96"/>
    </row>
    <row r="37" spans="1:11" s="44" customFormat="1" ht="23.25">
      <c r="E37" s="92"/>
    </row>
    <row r="38" spans="1:11" s="44" customFormat="1" ht="23.25">
      <c r="E38" s="92"/>
    </row>
    <row r="40" spans="1:11" s="54" customFormat="1" ht="23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</row>
    <row r="41" spans="1:11" s="54" customFormat="1" ht="23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</row>
    <row r="42" spans="1:11" s="54" customFormat="1" ht="23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</row>
    <row r="43" spans="1:11" s="54" customFormat="1" ht="23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</row>
  </sheetData>
  <mergeCells count="28">
    <mergeCell ref="B31:D31"/>
    <mergeCell ref="B35:D35"/>
    <mergeCell ref="B36:D36"/>
    <mergeCell ref="B21:L21"/>
    <mergeCell ref="K25:L25"/>
    <mergeCell ref="K26:L26"/>
    <mergeCell ref="A29:A30"/>
    <mergeCell ref="B29:D30"/>
    <mergeCell ref="E29:E30"/>
    <mergeCell ref="F29:F30"/>
    <mergeCell ref="G29:H29"/>
    <mergeCell ref="I29:J29"/>
    <mergeCell ref="L29:L30"/>
    <mergeCell ref="B7:D7"/>
    <mergeCell ref="B13:D13"/>
    <mergeCell ref="B14:D14"/>
    <mergeCell ref="B15:D15"/>
    <mergeCell ref="B16:D16"/>
    <mergeCell ref="B20:D20"/>
    <mergeCell ref="K1:L1"/>
    <mergeCell ref="K2:L2"/>
    <mergeCell ref="A5:A6"/>
    <mergeCell ref="B5:D6"/>
    <mergeCell ref="E5:E6"/>
    <mergeCell ref="F5:F6"/>
    <mergeCell ref="G5:H5"/>
    <mergeCell ref="I5:J5"/>
    <mergeCell ref="L5:L6"/>
  </mergeCells>
  <pageMargins left="0.70866141732283472" right="0.17" top="0.2" bottom="0.17" header="0.17" footer="0.17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5"/>
  <sheetViews>
    <sheetView workbookViewId="0">
      <selection activeCell="C11" sqref="C11"/>
    </sheetView>
  </sheetViews>
  <sheetFormatPr defaultRowHeight="23.25" customHeight="1"/>
  <cols>
    <col min="1" max="1" width="7.375" style="1" customWidth="1"/>
    <col min="2" max="2" width="5.75" style="1" customWidth="1"/>
    <col min="3" max="3" width="34.875" style="1" customWidth="1"/>
    <col min="4" max="4" width="3.25" style="1" hidden="1" customWidth="1"/>
    <col min="5" max="5" width="9" style="1"/>
    <col min="6" max="6" width="8" style="1" customWidth="1"/>
    <col min="7" max="7" width="9.75" style="1" customWidth="1"/>
    <col min="8" max="8" width="10.5" style="1" customWidth="1"/>
    <col min="9" max="9" width="10.375" style="1" customWidth="1"/>
    <col min="10" max="10" width="10.5" style="1" customWidth="1"/>
    <col min="11" max="11" width="12.5" style="1" customWidth="1"/>
    <col min="12" max="12" width="10.875" style="1" customWidth="1"/>
    <col min="13" max="16384" width="9" style="1"/>
  </cols>
  <sheetData>
    <row r="1" spans="1:12" ht="23.25" customHeight="1">
      <c r="A1" s="141" t="s">
        <v>53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2" ht="23.25" customHeight="1">
      <c r="A2" s="2" t="s">
        <v>62</v>
      </c>
      <c r="B2" s="2"/>
      <c r="C2" s="21" t="s">
        <v>105</v>
      </c>
      <c r="D2" s="2"/>
      <c r="E2" s="4"/>
      <c r="F2" s="4"/>
      <c r="G2" s="4"/>
      <c r="H2" s="4"/>
      <c r="I2" s="5"/>
      <c r="J2" s="6"/>
      <c r="K2" s="3"/>
    </row>
    <row r="3" spans="1:12" ht="23.25" customHeight="1">
      <c r="A3" s="2" t="s">
        <v>58</v>
      </c>
      <c r="B3" s="2"/>
      <c r="C3" s="7" t="s">
        <v>59</v>
      </c>
      <c r="D3" s="2"/>
      <c r="E3" s="4"/>
      <c r="F3" s="8"/>
      <c r="G3" s="5"/>
      <c r="H3" s="4"/>
      <c r="I3" s="142"/>
      <c r="J3" s="142"/>
      <c r="K3" s="3"/>
    </row>
    <row r="4" spans="1:12" ht="23.25" customHeight="1">
      <c r="A4" s="2" t="s">
        <v>63</v>
      </c>
      <c r="B4" s="5"/>
      <c r="C4" s="5" t="s">
        <v>60</v>
      </c>
      <c r="D4" s="2"/>
      <c r="E4" s="5"/>
      <c r="F4" s="8"/>
      <c r="G4" s="5"/>
      <c r="H4" s="5"/>
      <c r="I4" s="5"/>
      <c r="J4" s="5"/>
      <c r="K4" s="3"/>
    </row>
    <row r="5" spans="1:12" s="24" customFormat="1" ht="22.5" customHeight="1">
      <c r="A5" s="120" t="s">
        <v>27</v>
      </c>
      <c r="B5" s="113" t="s">
        <v>3</v>
      </c>
      <c r="C5" s="114"/>
      <c r="D5" s="115"/>
      <c r="E5" s="127" t="s">
        <v>28</v>
      </c>
      <c r="F5" s="120" t="s">
        <v>29</v>
      </c>
      <c r="G5" s="129" t="s">
        <v>30</v>
      </c>
      <c r="H5" s="130"/>
      <c r="I5" s="129" t="s">
        <v>31</v>
      </c>
      <c r="J5" s="130"/>
      <c r="K5" s="104" t="s">
        <v>40</v>
      </c>
      <c r="L5" s="120" t="s">
        <v>7</v>
      </c>
    </row>
    <row r="6" spans="1:12" s="24" customFormat="1" ht="22.5" customHeight="1">
      <c r="A6" s="121"/>
      <c r="B6" s="116"/>
      <c r="C6" s="117"/>
      <c r="D6" s="118"/>
      <c r="E6" s="128" t="s">
        <v>28</v>
      </c>
      <c r="F6" s="121" t="s">
        <v>29</v>
      </c>
      <c r="G6" s="25" t="s">
        <v>32</v>
      </c>
      <c r="H6" s="26" t="s">
        <v>33</v>
      </c>
      <c r="I6" s="25" t="s">
        <v>32</v>
      </c>
      <c r="J6" s="25" t="s">
        <v>33</v>
      </c>
      <c r="K6" s="105" t="s">
        <v>39</v>
      </c>
      <c r="L6" s="121"/>
    </row>
    <row r="7" spans="1:12" s="24" customFormat="1" ht="23.25" customHeight="1">
      <c r="A7" s="62"/>
      <c r="B7" s="146" t="s">
        <v>49</v>
      </c>
      <c r="C7" s="147"/>
      <c r="D7" s="148"/>
      <c r="E7" s="149"/>
      <c r="F7" s="62"/>
      <c r="G7" s="150"/>
      <c r="H7" s="151"/>
      <c r="I7" s="152"/>
      <c r="J7" s="153"/>
      <c r="K7" s="154"/>
      <c r="L7" s="62"/>
    </row>
    <row r="8" spans="1:12" s="21" customFormat="1" ht="23.25" customHeight="1">
      <c r="A8" s="81">
        <v>1</v>
      </c>
      <c r="B8" s="101" t="s">
        <v>72</v>
      </c>
      <c r="C8" s="165"/>
      <c r="D8" s="100"/>
      <c r="E8" s="82">
        <v>303</v>
      </c>
      <c r="F8" s="81" t="s">
        <v>34</v>
      </c>
      <c r="G8" s="166"/>
      <c r="H8" s="82"/>
      <c r="I8" s="167"/>
      <c r="J8" s="84"/>
      <c r="K8" s="84"/>
      <c r="L8" s="168"/>
    </row>
    <row r="9" spans="1:12" s="21" customFormat="1" ht="23.25" customHeight="1">
      <c r="A9" s="81">
        <v>2</v>
      </c>
      <c r="B9" s="101" t="s">
        <v>73</v>
      </c>
      <c r="C9" s="165"/>
      <c r="D9" s="100"/>
      <c r="E9" s="82">
        <v>20</v>
      </c>
      <c r="F9" s="81" t="s">
        <v>35</v>
      </c>
      <c r="G9" s="166"/>
      <c r="H9" s="82"/>
      <c r="I9" s="167"/>
      <c r="J9" s="84"/>
      <c r="K9" s="84"/>
      <c r="L9" s="168"/>
    </row>
    <row r="10" spans="1:12" s="21" customFormat="1" ht="23.25" customHeight="1">
      <c r="A10" s="81">
        <v>3</v>
      </c>
      <c r="B10" s="101" t="s">
        <v>97</v>
      </c>
      <c r="C10" s="165"/>
      <c r="D10" s="100"/>
      <c r="E10" s="82">
        <v>9</v>
      </c>
      <c r="F10" s="81" t="s">
        <v>35</v>
      </c>
      <c r="G10" s="166"/>
      <c r="H10" s="82"/>
      <c r="I10" s="167"/>
      <c r="J10" s="84"/>
      <c r="K10" s="84"/>
      <c r="L10" s="169"/>
    </row>
    <row r="11" spans="1:12" s="21" customFormat="1" ht="23.25" customHeight="1">
      <c r="A11" s="81">
        <v>4</v>
      </c>
      <c r="B11" s="101" t="s">
        <v>61</v>
      </c>
      <c r="C11" s="165"/>
      <c r="D11" s="100"/>
      <c r="E11" s="82">
        <v>1</v>
      </c>
      <c r="F11" s="81" t="s">
        <v>35</v>
      </c>
      <c r="G11" s="166"/>
      <c r="H11" s="82"/>
      <c r="I11" s="167"/>
      <c r="J11" s="84"/>
      <c r="K11" s="84"/>
      <c r="L11" s="168"/>
    </row>
    <row r="12" spans="1:12" s="21" customFormat="1" ht="23.25" customHeight="1">
      <c r="A12" s="81">
        <v>5</v>
      </c>
      <c r="B12" s="101" t="s">
        <v>93</v>
      </c>
      <c r="C12" s="165"/>
      <c r="D12" s="100"/>
      <c r="E12" s="82">
        <v>1</v>
      </c>
      <c r="F12" s="81" t="s">
        <v>35</v>
      </c>
      <c r="G12" s="166"/>
      <c r="H12" s="82"/>
      <c r="I12" s="167"/>
      <c r="J12" s="84"/>
      <c r="K12" s="84"/>
      <c r="L12" s="168"/>
    </row>
    <row r="13" spans="1:12" s="21" customFormat="1" ht="23.25" customHeight="1">
      <c r="A13" s="81">
        <v>6</v>
      </c>
      <c r="B13" s="170" t="s">
        <v>74</v>
      </c>
      <c r="C13" s="171"/>
      <c r="D13" s="172"/>
      <c r="E13" s="82">
        <v>3</v>
      </c>
      <c r="F13" s="81" t="s">
        <v>34</v>
      </c>
      <c r="G13" s="166"/>
      <c r="H13" s="82"/>
      <c r="I13" s="83"/>
      <c r="J13" s="84"/>
      <c r="K13" s="84"/>
      <c r="L13" s="168"/>
    </row>
    <row r="14" spans="1:12" s="21" customFormat="1" ht="23.25" customHeight="1">
      <c r="A14" s="81">
        <v>8</v>
      </c>
      <c r="B14" s="170" t="s">
        <v>75</v>
      </c>
      <c r="C14" s="171"/>
      <c r="D14" s="172"/>
      <c r="E14" s="82">
        <v>20</v>
      </c>
      <c r="F14" s="81" t="s">
        <v>35</v>
      </c>
      <c r="G14" s="166"/>
      <c r="H14" s="82"/>
      <c r="I14" s="83"/>
      <c r="J14" s="84"/>
      <c r="K14" s="84"/>
      <c r="L14" s="81"/>
    </row>
    <row r="15" spans="1:12" s="21" customFormat="1" ht="23.25" customHeight="1">
      <c r="A15" s="81">
        <v>7</v>
      </c>
      <c r="B15" s="170" t="s">
        <v>94</v>
      </c>
      <c r="C15" s="171"/>
      <c r="D15" s="172"/>
      <c r="E15" s="82">
        <v>9</v>
      </c>
      <c r="F15" s="81" t="s">
        <v>35</v>
      </c>
      <c r="G15" s="166"/>
      <c r="H15" s="82"/>
      <c r="I15" s="83"/>
      <c r="J15" s="84"/>
      <c r="K15" s="84"/>
      <c r="L15" s="81"/>
    </row>
    <row r="16" spans="1:12" s="44" customFormat="1" ht="23.25" customHeight="1">
      <c r="A16" s="81">
        <v>9</v>
      </c>
      <c r="B16" s="140" t="s">
        <v>56</v>
      </c>
      <c r="C16" s="140"/>
      <c r="D16" s="140"/>
      <c r="E16" s="82">
        <v>3</v>
      </c>
      <c r="F16" s="81" t="s">
        <v>37</v>
      </c>
      <c r="G16" s="82"/>
      <c r="H16" s="82"/>
      <c r="I16" s="83"/>
      <c r="J16" s="84"/>
      <c r="K16" s="84"/>
      <c r="L16" s="81"/>
    </row>
    <row r="17" spans="1:12" s="44" customFormat="1" ht="23.25" customHeight="1">
      <c r="A17" s="81">
        <v>10</v>
      </c>
      <c r="B17" s="109" t="s">
        <v>57</v>
      </c>
      <c r="C17" s="101"/>
      <c r="D17" s="100"/>
      <c r="E17" s="82">
        <v>1</v>
      </c>
      <c r="F17" s="81" t="s">
        <v>50</v>
      </c>
      <c r="G17" s="82"/>
      <c r="H17" s="82"/>
      <c r="I17" s="83"/>
      <c r="J17" s="84"/>
      <c r="K17" s="84"/>
      <c r="L17" s="81"/>
    </row>
    <row r="18" spans="1:12" s="44" customFormat="1" ht="23.25" customHeight="1">
      <c r="A18" s="81">
        <v>11</v>
      </c>
      <c r="B18" s="109" t="s">
        <v>76</v>
      </c>
      <c r="C18" s="109"/>
      <c r="D18" s="109"/>
      <c r="E18" s="82">
        <v>1</v>
      </c>
      <c r="F18" s="81" t="s">
        <v>36</v>
      </c>
      <c r="G18" s="82"/>
      <c r="H18" s="82"/>
      <c r="I18" s="83"/>
      <c r="J18" s="84"/>
      <c r="K18" s="84"/>
      <c r="L18" s="81" t="s">
        <v>78</v>
      </c>
    </row>
    <row r="19" spans="1:12" s="44" customFormat="1" ht="22.5" customHeight="1">
      <c r="A19" s="81">
        <v>12</v>
      </c>
      <c r="B19" s="109" t="s">
        <v>77</v>
      </c>
      <c r="C19" s="109"/>
      <c r="D19" s="109"/>
      <c r="E19" s="82">
        <v>1</v>
      </c>
      <c r="F19" s="81" t="s">
        <v>36</v>
      </c>
      <c r="G19" s="82"/>
      <c r="H19" s="82"/>
      <c r="I19" s="83"/>
      <c r="J19" s="84"/>
      <c r="K19" s="84"/>
      <c r="L19" s="81" t="s">
        <v>79</v>
      </c>
    </row>
    <row r="20" spans="1:12" s="21" customFormat="1" ht="22.5" customHeight="1">
      <c r="A20" s="25"/>
      <c r="B20" s="155" t="s">
        <v>38</v>
      </c>
      <c r="C20" s="156"/>
      <c r="D20" s="157"/>
      <c r="E20" s="158"/>
      <c r="F20" s="25"/>
      <c r="G20" s="159"/>
      <c r="H20" s="160"/>
      <c r="I20" s="161"/>
      <c r="J20" s="162"/>
      <c r="K20" s="163"/>
      <c r="L20" s="164"/>
    </row>
    <row r="21" spans="1:12" ht="23.25" customHeight="1">
      <c r="A21" s="10"/>
      <c r="B21" s="11"/>
      <c r="C21" s="11"/>
      <c r="D21" s="12"/>
      <c r="E21" s="10"/>
      <c r="F21" s="12"/>
      <c r="G21" s="13"/>
      <c r="H21" s="10"/>
      <c r="I21" s="14"/>
      <c r="J21" s="15"/>
      <c r="K21" s="16"/>
    </row>
    <row r="22" spans="1:12" ht="23.25" customHeight="1">
      <c r="A22" s="11"/>
      <c r="B22" s="11"/>
      <c r="C22" s="11"/>
      <c r="D22" s="10"/>
      <c r="E22" s="10"/>
      <c r="F22" s="12"/>
      <c r="G22" s="17"/>
      <c r="I22" s="173" t="s">
        <v>104</v>
      </c>
      <c r="J22" s="173"/>
      <c r="K22" s="173"/>
      <c r="L22" s="173"/>
    </row>
    <row r="23" spans="1:12" ht="23.25" customHeight="1">
      <c r="A23" s="11"/>
      <c r="B23" s="11"/>
      <c r="C23" s="11"/>
      <c r="D23" s="10"/>
      <c r="E23" s="10"/>
      <c r="F23" s="12"/>
      <c r="G23" s="17"/>
      <c r="I23" s="173" t="s">
        <v>102</v>
      </c>
      <c r="J23" s="173"/>
      <c r="K23" s="173"/>
      <c r="L23" s="173"/>
    </row>
    <row r="24" spans="1:12" ht="23.25" customHeight="1">
      <c r="A24" s="11"/>
      <c r="B24" s="11"/>
      <c r="C24" s="11"/>
      <c r="D24" s="10"/>
      <c r="E24" s="10"/>
      <c r="F24" s="12"/>
      <c r="G24" s="17"/>
      <c r="I24" s="173" t="s">
        <v>103</v>
      </c>
      <c r="J24" s="173"/>
      <c r="K24" s="173"/>
      <c r="L24" s="173"/>
    </row>
    <row r="25" spans="1:12" ht="23.25" customHeight="1">
      <c r="A25" s="10"/>
      <c r="B25" s="16"/>
      <c r="C25" s="16"/>
      <c r="D25" s="10"/>
      <c r="E25" s="10"/>
      <c r="F25" s="18"/>
      <c r="G25" s="13"/>
      <c r="H25" s="18"/>
      <c r="I25" s="14"/>
      <c r="J25" s="19"/>
      <c r="K25" s="16"/>
    </row>
  </sheetData>
  <mergeCells count="18">
    <mergeCell ref="I24:L24"/>
    <mergeCell ref="B13:D13"/>
    <mergeCell ref="B14:D14"/>
    <mergeCell ref="B15:D15"/>
    <mergeCell ref="B16:D16"/>
    <mergeCell ref="B20:D20"/>
    <mergeCell ref="F5:F6"/>
    <mergeCell ref="G5:H5"/>
    <mergeCell ref="I5:J5"/>
    <mergeCell ref="L5:L6"/>
    <mergeCell ref="B7:D7"/>
    <mergeCell ref="I22:L22"/>
    <mergeCell ref="I23:L23"/>
    <mergeCell ref="A1:K1"/>
    <mergeCell ref="I3:J3"/>
    <mergeCell ref="A5:A6"/>
    <mergeCell ref="E5:E6"/>
    <mergeCell ref="B5:D6"/>
  </mergeCells>
  <pageMargins left="0.70866141732283472" right="0.14000000000000001" top="0.17" bottom="0.12" header="0.2" footer="0.1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ปร.5</vt:lpstr>
      <vt:lpstr>ปร.4</vt:lpstr>
      <vt:lpstr>ราคาปร.5</vt:lpstr>
      <vt:lpstr>ราคาปร.4</vt:lpstr>
      <vt:lpstr>ใบแจ้งปริมาณงาน</vt:lpstr>
      <vt:lpstr>ปร.4!Print_Area</vt:lpstr>
    </vt:vector>
  </TitlesOfParts>
  <Company>DarkOS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moo</cp:lastModifiedBy>
  <cp:lastPrinted>2014-04-15T18:06:39Z</cp:lastPrinted>
  <dcterms:created xsi:type="dcterms:W3CDTF">2011-02-22T03:09:38Z</dcterms:created>
  <dcterms:modified xsi:type="dcterms:W3CDTF">2014-04-15T20:28:36Z</dcterms:modified>
</cp:coreProperties>
</file>