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8385" activeTab="4"/>
  </bookViews>
  <sheets>
    <sheet name="ปร.5" sheetId="1" r:id="rId1"/>
    <sheet name="ปร.4" sheetId="2" r:id="rId2"/>
    <sheet name="ราคาปร.5" sheetId="6" r:id="rId3"/>
    <sheet name="ราคาปร.4" sheetId="7" r:id="rId4"/>
    <sheet name="ใบแจ้งปริมาณงาน" sheetId="5" r:id="rId5"/>
  </sheets>
  <definedNames>
    <definedName name="_xlnm.Print_Area" localSheetId="3">ราคาปร.4!$A$1:$L$50</definedName>
  </definedNames>
  <calcPr calcId="124519"/>
</workbook>
</file>

<file path=xl/calcChain.xml><?xml version="1.0" encoding="utf-8"?>
<calcChain xmlns="http://schemas.openxmlformats.org/spreadsheetml/2006/main">
  <c r="K35" i="7"/>
  <c r="K29"/>
  <c r="J33"/>
  <c r="H33"/>
  <c r="J32"/>
  <c r="H32"/>
  <c r="J31"/>
  <c r="H31"/>
  <c r="J30"/>
  <c r="H30"/>
  <c r="J15"/>
  <c r="H15"/>
  <c r="J14"/>
  <c r="H14"/>
  <c r="J13"/>
  <c r="H13"/>
  <c r="K13" s="1"/>
  <c r="J12"/>
  <c r="H12"/>
  <c r="H11"/>
  <c r="K11" s="1"/>
  <c r="H10"/>
  <c r="K10" s="1"/>
  <c r="H9"/>
  <c r="K9" s="1"/>
  <c r="J8"/>
  <c r="H8"/>
  <c r="E20" i="6"/>
  <c r="G11"/>
  <c r="G18" s="1"/>
  <c r="E11"/>
  <c r="K20" i="2"/>
  <c r="K10"/>
  <c r="H10"/>
  <c r="K9"/>
  <c r="H9"/>
  <c r="J19"/>
  <c r="H19"/>
  <c r="J18"/>
  <c r="H18"/>
  <c r="J17"/>
  <c r="H17"/>
  <c r="J16"/>
  <c r="H16"/>
  <c r="H11"/>
  <c r="J8"/>
  <c r="H8"/>
  <c r="H12"/>
  <c r="J12"/>
  <c r="K11" s="1"/>
  <c r="H13"/>
  <c r="K13" s="1"/>
  <c r="J14"/>
  <c r="H14"/>
  <c r="H15"/>
  <c r="J15"/>
  <c r="J13"/>
  <c r="E20" i="1"/>
  <c r="K32" i="7" l="1"/>
  <c r="K33"/>
  <c r="K8"/>
  <c r="K12"/>
  <c r="K14"/>
  <c r="K15"/>
  <c r="K30"/>
  <c r="K16" i="2"/>
  <c r="K18"/>
  <c r="K19"/>
  <c r="K12"/>
  <c r="K15"/>
  <c r="K14"/>
  <c r="K8"/>
  <c r="K17" i="7" l="1"/>
  <c r="E11" i="1"/>
  <c r="G11" s="1"/>
  <c r="G18" s="1"/>
</calcChain>
</file>

<file path=xl/sharedStrings.xml><?xml version="1.0" encoding="utf-8"?>
<sst xmlns="http://schemas.openxmlformats.org/spreadsheetml/2006/main" count="293" uniqueCount="109">
  <si>
    <t>แบบ ปร. 5</t>
  </si>
  <si>
    <t>แบบเลขที่</t>
  </si>
  <si>
    <t>ลำดับ</t>
  </si>
  <si>
    <t>รายการ</t>
  </si>
  <si>
    <t>ค่าวัสดุและค่าแรงงาน</t>
  </si>
  <si>
    <t>Factor  F</t>
  </si>
  <si>
    <t>ค่าก่อสร้างทั้งหมด</t>
  </si>
  <si>
    <t>หมายเหตุ</t>
  </si>
  <si>
    <t>ที่</t>
  </si>
  <si>
    <t>รวมเป็นเงิน (บาท)</t>
  </si>
  <si>
    <t>ประเภทงานอาคาร</t>
  </si>
  <si>
    <t>ประเภทงานทาง</t>
  </si>
  <si>
    <t>ประเภทงานชลประทาน</t>
  </si>
  <si>
    <t>ประเภทงานสะพานและท่อเหลี่ยม</t>
  </si>
  <si>
    <t>รวมค่าก่อสร้างเป็นเงินทั้งสิ้น</t>
  </si>
  <si>
    <t xml:space="preserve">คิดเป็นเงินประมาณ                                                                                                               </t>
  </si>
  <si>
    <t xml:space="preserve">ตัวอักษร      </t>
  </si>
  <si>
    <t xml:space="preserve">ขนาดหรือเนื้อที่             </t>
  </si>
  <si>
    <t>เมตร</t>
  </si>
  <si>
    <t xml:space="preserve">เฉลี่ยราคาประมาณ      </t>
  </si>
  <si>
    <t>บาท/เมตร</t>
  </si>
  <si>
    <t>ผู้ประมาณราคา...............................................</t>
  </si>
  <si>
    <t>ตรวจสอบ........................................................</t>
  </si>
  <si>
    <t xml:space="preserve">                        (นายไชยยันต์  สะศรี)</t>
  </si>
  <si>
    <t>เห็นชอบ..........................................................</t>
  </si>
  <si>
    <t>อนุมัติ............................................................</t>
  </si>
  <si>
    <t>รายการเลขที่</t>
  </si>
  <si>
    <t>ลำดับที่</t>
  </si>
  <si>
    <t>จำนวน</t>
  </si>
  <si>
    <t>หน่วย</t>
  </si>
  <si>
    <t>ราคาวัสดุสิ่งของ</t>
  </si>
  <si>
    <t>ค่าแรงงาน</t>
  </si>
  <si>
    <t>ราคา/หน่วย</t>
  </si>
  <si>
    <t>รวมเงิน</t>
  </si>
  <si>
    <t>ท่อน</t>
  </si>
  <si>
    <t>อัน</t>
  </si>
  <si>
    <t>ชุด</t>
  </si>
  <si>
    <t>กระป๋อง</t>
  </si>
  <si>
    <t>รวมค่างานต้นทุน</t>
  </si>
  <si>
    <t>และแรงงาน</t>
  </si>
  <si>
    <t xml:space="preserve">รวมค่าวัสดุ </t>
  </si>
  <si>
    <t>หน่วยงาน</t>
  </si>
  <si>
    <t>นายไชยยันต์    สะศรี</t>
  </si>
  <si>
    <t>รวมยอดยกไป</t>
  </si>
  <si>
    <t>ประเภท</t>
  </si>
  <si>
    <t>งานอาคาร</t>
  </si>
  <si>
    <t xml:space="preserve">                      ตำแหน่ง  นายช่างโยธา</t>
  </si>
  <si>
    <t>คณะกรรมการกำหนดราคากลาง</t>
  </si>
  <si>
    <t>เงินล่วงหน้าจ่าย..........0......................%</t>
  </si>
  <si>
    <t>เงินประกันผลงานหัก.....5..................%</t>
  </si>
  <si>
    <t>งานขยายเขตท่อเมนจ่ายน้ำระบบประปาหมู่บ้าน</t>
  </si>
  <si>
    <t>ม้วน</t>
  </si>
  <si>
    <t>แบบ ปร.4 แผ่นที่ 1/1</t>
  </si>
  <si>
    <t>จำนวน   1   แผ่น</t>
  </si>
  <si>
    <t>บัญชีแสดงรายการปริมาณวัสดุและราคา</t>
  </si>
  <si>
    <t>แบบ ปร.4 แผ่นที่ 2/2</t>
  </si>
  <si>
    <t>สรุปผลการประมาณราคาค่าก่อสร้าง</t>
  </si>
  <si>
    <t>ดอกเบี้ยเงินกู้......7.............................%</t>
  </si>
  <si>
    <t>แบบ ปร.4 แผ่นที่ 1/2</t>
  </si>
  <si>
    <t xml:space="preserve"> กาวประสานท่อ ขนาด 0.50 กก.</t>
  </si>
  <si>
    <t xml:space="preserve"> เทปพันเกลียวท่อ</t>
  </si>
  <si>
    <t>รวมยอดยกมา</t>
  </si>
  <si>
    <t xml:space="preserve">ผู้เสนอราคา        </t>
  </si>
  <si>
    <t>....................................................................................................</t>
  </si>
  <si>
    <t>เมื่อวันที่.......................เดือน....................................พ.ศ............................</t>
  </si>
  <si>
    <t xml:space="preserve"> ข้องอฉาก 2 นิ้ว</t>
  </si>
  <si>
    <t xml:space="preserve">           (…………….......………………...)</t>
  </si>
  <si>
    <r>
      <t xml:space="preserve">โครงการ            </t>
    </r>
    <r>
      <rPr>
        <sz val="15"/>
        <rFont val="Angsana New"/>
        <family val="1"/>
      </rPr>
      <t xml:space="preserve"> </t>
    </r>
  </si>
  <si>
    <r>
      <t xml:space="preserve">ประมาณราคา </t>
    </r>
    <r>
      <rPr>
        <sz val="15"/>
        <rFont val="Angsana New"/>
        <family val="1"/>
      </rPr>
      <t xml:space="preserve">     </t>
    </r>
  </si>
  <si>
    <r>
      <t xml:space="preserve">สถานที่ก่อสร้าง    </t>
    </r>
    <r>
      <rPr>
        <sz val="16"/>
        <rFont val="Angsana New"/>
        <family val="1"/>
      </rPr>
      <t xml:space="preserve">                     </t>
    </r>
  </si>
  <si>
    <r>
      <t xml:space="preserve">ฝ่ายประมาณราคา  </t>
    </r>
    <r>
      <rPr>
        <sz val="16"/>
        <rFont val="Angsana New"/>
        <family val="1"/>
      </rPr>
      <t xml:space="preserve">                    </t>
    </r>
  </si>
  <si>
    <r>
      <t xml:space="preserve">ประมาณราคาโดย  </t>
    </r>
    <r>
      <rPr>
        <sz val="16"/>
        <rFont val="Angsana New"/>
        <family val="1"/>
      </rPr>
      <t xml:space="preserve">                   </t>
    </r>
  </si>
  <si>
    <r>
      <t>ประมาณราคา</t>
    </r>
    <r>
      <rPr>
        <sz val="16"/>
        <rFont val="Angsana New"/>
        <family val="1"/>
      </rPr>
      <t xml:space="preserve">    </t>
    </r>
  </si>
  <si>
    <t xml:space="preserve">โครงการขยายเขตท่อเมนจ่ายน้ำระบบประปาหมู่บ้าน  ของหมู่ที่ 1  บ้านควนมหาชัย ระยะทางยาวไม่น้อยกว่า  1,484.00  เมตร   </t>
  </si>
  <si>
    <t>กองช่าง</t>
  </si>
  <si>
    <t>เทศบาลตำบลควนศรี</t>
  </si>
  <si>
    <t>ซอยประชาอุทิศ 3 หมู่ที่ 1  บ้านควนมหาชัย  ตำบลควนศรี</t>
  </si>
  <si>
    <t>กองช่าง    เทศบาลตำบลควนศรี</t>
  </si>
  <si>
    <r>
      <rPr>
        <b/>
        <sz val="16"/>
        <rFont val="Angsana New"/>
        <family val="1"/>
      </rPr>
      <t>ประมาณราคา</t>
    </r>
    <r>
      <rPr>
        <sz val="16"/>
        <rFont val="Angsana New"/>
        <family val="1"/>
      </rPr>
      <t>เมื่อวันที่  17   มีนาคม   2557</t>
    </r>
  </si>
  <si>
    <r>
      <t xml:space="preserve"> ท่อพีวีซี ขนาด  </t>
    </r>
    <r>
      <rPr>
        <sz val="16"/>
        <rFont val="Symbol"/>
        <family val="1"/>
        <charset val="2"/>
      </rPr>
      <t xml:space="preserve">f  </t>
    </r>
    <r>
      <rPr>
        <sz val="16"/>
        <rFont val="Angsana New"/>
        <family val="1"/>
      </rPr>
      <t>2  นิ้ว  ชั้น 8.5</t>
    </r>
  </si>
  <si>
    <r>
      <t xml:space="preserve"> สามทางลด  ขนาด </t>
    </r>
    <r>
      <rPr>
        <sz val="16"/>
        <rFont val="Symbol"/>
        <family val="1"/>
        <charset val="2"/>
      </rPr>
      <t>f</t>
    </r>
    <r>
      <rPr>
        <sz val="16"/>
        <rFont val="Angsana New"/>
        <family val="1"/>
      </rPr>
      <t xml:space="preserve">  2 นิ้ว ลด 1/2 นิ้ว</t>
    </r>
  </si>
  <si>
    <t xml:space="preserve"> สามทางแยก  2 นิ้ว </t>
  </si>
  <si>
    <r>
      <t xml:space="preserve"> ประตูน้ำทองเหลือง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2  นิ้ว</t>
    </r>
  </si>
  <si>
    <r>
      <t xml:space="preserve"> ฝาปิดท่อ พีวีซี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2  นิ้ว</t>
    </r>
  </si>
  <si>
    <r>
      <t xml:space="preserve"> ท่อพีวีซี ขนาด 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1/2  นิ้ว</t>
    </r>
  </si>
  <si>
    <r>
      <t xml:space="preserve"> ฝาปิดท่อ พีวีซี ขนาด </t>
    </r>
    <r>
      <rPr>
        <sz val="16"/>
        <rFont val="Symbol"/>
        <family val="1"/>
        <charset val="2"/>
      </rPr>
      <t xml:space="preserve">f </t>
    </r>
    <r>
      <rPr>
        <sz val="16"/>
        <rFont val="Angsana New"/>
        <family val="1"/>
      </rPr>
      <t xml:space="preserve"> 1/2  นิ้ว</t>
    </r>
  </si>
  <si>
    <t xml:space="preserve"> ป้ายโครงการชั่วคราว     (ป้ายไม้)</t>
  </si>
  <si>
    <t xml:space="preserve"> ป้ายโครงการ     (ป้ายเหล็ก)</t>
  </si>
  <si>
    <t>แบบ ทต.1</t>
  </si>
  <si>
    <t>แบบ ทต.2</t>
  </si>
  <si>
    <r>
      <t xml:space="preserve">โครงการ    </t>
    </r>
    <r>
      <rPr>
        <sz val="16"/>
        <rFont val="Angsana New"/>
        <family val="1"/>
      </rPr>
      <t xml:space="preserve">  </t>
    </r>
  </si>
  <si>
    <r>
      <t xml:space="preserve">หน่วยงานออกแบบแปลนและรายการ </t>
    </r>
    <r>
      <rPr>
        <sz val="16"/>
        <rFont val="Angsana New"/>
        <family val="1"/>
      </rPr>
      <t xml:space="preserve">               </t>
    </r>
  </si>
  <si>
    <r>
      <t xml:space="preserve">ประมาณราคาตามแบบ ปร.4   </t>
    </r>
    <r>
      <rPr>
        <sz val="16"/>
        <rFont val="Angsana New"/>
        <family val="1"/>
      </rPr>
      <t xml:space="preserve">                         </t>
    </r>
  </si>
  <si>
    <t xml:space="preserve">ขยายเขตท่อเมนจ่ายน้ำระบบประปาหมู่บ้าน หมู่ที่ 1 บ้านควนมหาชัย ระยะทางยาวไม่น้อยกว่า 1,484.00 เมตร  </t>
  </si>
  <si>
    <t>กองช่าง     เทศบาลตำบลควนศรี</t>
  </si>
  <si>
    <r>
      <t xml:space="preserve">ประมาณราคาเมื่อวันที่  </t>
    </r>
    <r>
      <rPr>
        <sz val="16"/>
        <rFont val="Angsana New"/>
        <family val="1"/>
      </rPr>
      <t xml:space="preserve"> 17    มีนาคม   2557                                </t>
    </r>
  </si>
  <si>
    <t xml:space="preserve">                        ( นายศิริชัย   บุญศรี )</t>
  </si>
  <si>
    <t xml:space="preserve">             ตำแหน่ง  ผู้อำนวยการกองช่าง</t>
  </si>
  <si>
    <t xml:space="preserve">                          (นายทวีศักดิ์  ชูมณี)</t>
  </si>
  <si>
    <t xml:space="preserve">                    (นายธีระ   โพธิ์เพชร)</t>
  </si>
  <si>
    <t xml:space="preserve">         ตำแหน่ง  ปลัดเทศบาลตำบลควนศรี </t>
  </si>
  <si>
    <t xml:space="preserve">  ตำแหน่ง  นายกเทศมนตรีตำบลควนศรี </t>
  </si>
  <si>
    <t>30  วัน</t>
  </si>
  <si>
    <r>
      <t xml:space="preserve">ประมาณราคาเมื่อวันที่  </t>
    </r>
    <r>
      <rPr>
        <sz val="16"/>
        <rFont val="Angsana New"/>
        <family val="1"/>
      </rPr>
      <t xml:space="preserve">          เมษายน   2557                                </t>
    </r>
  </si>
  <si>
    <r>
      <rPr>
        <b/>
        <sz val="16"/>
        <rFont val="Angsana New"/>
        <family val="1"/>
      </rPr>
      <t>ประมาณราคา</t>
    </r>
    <r>
      <rPr>
        <sz val="16"/>
        <rFont val="Angsana New"/>
        <family val="1"/>
      </rPr>
      <t>เมื่อวันที่              เมษายน   2557</t>
    </r>
  </si>
  <si>
    <t>จำนวน   2   แผ่น</t>
  </si>
  <si>
    <t xml:space="preserve"> ป้ายโครงการ                (ป้ายเหล็ก)</t>
  </si>
  <si>
    <t xml:space="preserve">                           (ประทับตราถ้ามี)</t>
  </si>
  <si>
    <t>(ลงชื่อ)................................................ผู้เสนอราคา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</si>
</sst>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.0_-;\-* #,##0.0_-;_-* &quot;-&quot;??_-;_-@_-"/>
    <numFmt numFmtId="188" formatCode="_-* #,##0_-;\-* #,##0_-;_-* &quot;-&quot;??_-;_-@_-"/>
  </numFmts>
  <fonts count="11">
    <font>
      <sz val="11"/>
      <color indexed="8"/>
      <name val="Tahoma"/>
      <family val="2"/>
      <charset val="222"/>
    </font>
    <font>
      <sz val="16"/>
      <name val="Symbol"/>
      <family val="1"/>
      <charset val="2"/>
    </font>
    <font>
      <sz val="11"/>
      <color indexed="8"/>
      <name val="Tahoma"/>
      <family val="2"/>
      <charset val="222"/>
    </font>
    <font>
      <b/>
      <sz val="15"/>
      <name val="Angsana New"/>
      <family val="1"/>
    </font>
    <font>
      <sz val="15"/>
      <color indexed="8"/>
      <name val="Angsana New"/>
      <family val="1"/>
    </font>
    <font>
      <sz val="15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b/>
      <u/>
      <sz val="16"/>
      <name val="Angsana New"/>
      <family val="1"/>
    </font>
    <font>
      <sz val="16"/>
      <name val="Arial"/>
      <family val="2"/>
    </font>
    <font>
      <b/>
      <sz val="18"/>
      <name val="Angsana New"/>
      <family val="1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00">
    <xf numFmtId="0" fontId="0" fillId="0" borderId="0" xfId="0"/>
    <xf numFmtId="0" fontId="4" fillId="0" borderId="0" xfId="0" applyFont="1"/>
    <xf numFmtId="0" fontId="3" fillId="0" borderId="0" xfId="0" applyFont="1" applyFill="1"/>
    <xf numFmtId="0" fontId="5" fillId="0" borderId="0" xfId="0" applyFont="1"/>
    <xf numFmtId="43" fontId="3" fillId="0" borderId="0" xfId="1" applyFont="1" applyFill="1"/>
    <xf numFmtId="0" fontId="5" fillId="0" borderId="0" xfId="0" applyFont="1" applyFill="1"/>
    <xf numFmtId="43" fontId="3" fillId="0" borderId="0" xfId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3" fontId="5" fillId="0" borderId="0" xfId="1" applyFont="1" applyBorder="1" applyAlignment="1">
      <alignment horizontal="center"/>
    </xf>
    <xf numFmtId="188" fontId="5" fillId="0" borderId="0" xfId="1" applyNumberFormat="1" applyFont="1" applyBorder="1" applyAlignment="1">
      <alignment horizontal="center"/>
    </xf>
    <xf numFmtId="188" fontId="5" fillId="0" borderId="0" xfId="1" applyNumberFormat="1" applyFont="1" applyBorder="1"/>
    <xf numFmtId="43" fontId="3" fillId="0" borderId="0" xfId="1" applyFont="1" applyBorder="1"/>
    <xf numFmtId="0" fontId="5" fillId="0" borderId="0" xfId="0" applyFont="1" applyBorder="1"/>
    <xf numFmtId="43" fontId="5" fillId="0" borderId="0" xfId="1" applyFont="1" applyBorder="1" applyAlignment="1">
      <alignment horizontal="right"/>
    </xf>
    <xf numFmtId="188" fontId="5" fillId="0" borderId="0" xfId="1" applyNumberFormat="1" applyFont="1" applyBorder="1" applyAlignment="1"/>
    <xf numFmtId="0" fontId="5" fillId="0" borderId="0" xfId="0" applyFont="1" applyBorder="1" applyAlignment="1">
      <alignment horizontal="right"/>
    </xf>
    <xf numFmtId="188" fontId="5" fillId="0" borderId="0" xfId="0" applyNumberFormat="1" applyFont="1" applyBorder="1"/>
    <xf numFmtId="0" fontId="6" fillId="0" borderId="0" xfId="0" applyFont="1"/>
    <xf numFmtId="0" fontId="7" fillId="0" borderId="0" xfId="0" applyFont="1"/>
    <xf numFmtId="43" fontId="7" fillId="0" borderId="0" xfId="1" applyFont="1"/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43" fontId="7" fillId="0" borderId="4" xfId="1" applyFont="1" applyBorder="1" applyAlignment="1">
      <alignment horizontal="center"/>
    </xf>
    <xf numFmtId="43" fontId="7" fillId="0" borderId="5" xfId="1" applyFont="1" applyBorder="1" applyAlignment="1">
      <alignment horizontal="center"/>
    </xf>
    <xf numFmtId="188" fontId="7" fillId="0" borderId="6" xfId="1" applyNumberFormat="1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188" fontId="7" fillId="0" borderId="4" xfId="1" applyNumberFormat="1" applyFont="1" applyBorder="1" applyAlignment="1">
      <alignment horizontal="center"/>
    </xf>
    <xf numFmtId="188" fontId="7" fillId="0" borderId="4" xfId="0" applyNumberFormat="1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43" fontId="7" fillId="0" borderId="8" xfId="1" applyFont="1" applyBorder="1" applyAlignment="1">
      <alignment horizontal="center"/>
    </xf>
    <xf numFmtId="43" fontId="7" fillId="0" borderId="9" xfId="1" applyFont="1" applyBorder="1" applyAlignment="1">
      <alignment horizontal="center"/>
    </xf>
    <xf numFmtId="43" fontId="7" fillId="0" borderId="6" xfId="1" applyFont="1" applyBorder="1" applyAlignment="1">
      <alignment horizontal="center"/>
    </xf>
    <xf numFmtId="43" fontId="7" fillId="0" borderId="11" xfId="1" applyFont="1" applyBorder="1" applyAlignment="1">
      <alignment horizontal="center"/>
    </xf>
    <xf numFmtId="43" fontId="7" fillId="0" borderId="8" xfId="1" applyFont="1" applyBorder="1"/>
    <xf numFmtId="188" fontId="7" fillId="0" borderId="8" xfId="1" applyNumberFormat="1" applyFont="1" applyBorder="1"/>
    <xf numFmtId="0" fontId="7" fillId="0" borderId="0" xfId="0" applyFont="1" applyBorder="1"/>
    <xf numFmtId="0" fontId="7" fillId="0" borderId="10" xfId="0" applyFont="1" applyBorder="1" applyAlignment="1">
      <alignment horizontal="center"/>
    </xf>
    <xf numFmtId="43" fontId="7" fillId="0" borderId="10" xfId="1" applyFont="1" applyBorder="1" applyAlignment="1">
      <alignment horizontal="center"/>
    </xf>
    <xf numFmtId="43" fontId="7" fillId="0" borderId="12" xfId="1" applyFont="1" applyBorder="1" applyAlignment="1">
      <alignment horizontal="center"/>
    </xf>
    <xf numFmtId="188" fontId="7" fillId="0" borderId="10" xfId="1" applyNumberFormat="1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188" fontId="7" fillId="0" borderId="10" xfId="1" applyNumberFormat="1" applyFont="1" applyBorder="1"/>
    <xf numFmtId="43" fontId="6" fillId="0" borderId="10" xfId="1" applyFont="1" applyBorder="1"/>
    <xf numFmtId="0" fontId="7" fillId="0" borderId="10" xfId="0" applyFont="1" applyBorder="1"/>
    <xf numFmtId="0" fontId="7" fillId="0" borderId="0" xfId="0" applyFont="1" applyBorder="1" applyAlignment="1">
      <alignment horizontal="center"/>
    </xf>
    <xf numFmtId="43" fontId="7" fillId="0" borderId="0" xfId="1" applyFont="1" applyBorder="1" applyAlignment="1">
      <alignment horizontal="center"/>
    </xf>
    <xf numFmtId="188" fontId="7" fillId="0" borderId="0" xfId="1" applyNumberFormat="1" applyFont="1" applyBorder="1" applyAlignment="1">
      <alignment horizontal="center"/>
    </xf>
    <xf numFmtId="188" fontId="7" fillId="0" borderId="0" xfId="1" applyNumberFormat="1" applyFont="1" applyBorder="1"/>
    <xf numFmtId="0" fontId="7" fillId="0" borderId="0" xfId="0" applyFont="1" applyBorder="1" applyAlignment="1">
      <alignment horizontal="left"/>
    </xf>
    <xf numFmtId="188" fontId="7" fillId="0" borderId="0" xfId="1" applyNumberFormat="1" applyFont="1" applyBorder="1" applyAlignment="1"/>
    <xf numFmtId="188" fontId="7" fillId="0" borderId="0" xfId="1" applyNumberFormat="1" applyFont="1" applyBorder="1" applyAlignment="1">
      <alignment horizontal="right"/>
    </xf>
    <xf numFmtId="188" fontId="7" fillId="0" borderId="0" xfId="0" applyNumberFormat="1" applyFont="1" applyBorder="1" applyAlignment="1">
      <alignment horizontal="center"/>
    </xf>
    <xf numFmtId="188" fontId="7" fillId="0" borderId="0" xfId="0" applyNumberFormat="1" applyFont="1" applyBorder="1"/>
    <xf numFmtId="43" fontId="7" fillId="0" borderId="0" xfId="1" applyFont="1" applyBorder="1"/>
    <xf numFmtId="0" fontId="7" fillId="0" borderId="24" xfId="0" applyFont="1" applyBorder="1" applyAlignment="1">
      <alignment horizontal="left"/>
    </xf>
    <xf numFmtId="0" fontId="9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quotePrefix="1" applyFont="1"/>
    <xf numFmtId="0" fontId="5" fillId="0" borderId="1" xfId="0" applyFont="1" applyBorder="1" applyAlignment="1">
      <alignment horizontal="center"/>
    </xf>
    <xf numFmtId="0" fontId="5" fillId="0" borderId="14" xfId="0" applyFont="1" applyBorder="1" applyAlignment="1"/>
    <xf numFmtId="0" fontId="5" fillId="0" borderId="16" xfId="0" applyFont="1" applyBorder="1"/>
    <xf numFmtId="0" fontId="5" fillId="0" borderId="15" xfId="0" applyFont="1" applyBorder="1" applyAlignment="1"/>
    <xf numFmtId="43" fontId="3" fillId="0" borderId="3" xfId="1" applyFont="1" applyBorder="1"/>
    <xf numFmtId="0" fontId="3" fillId="0" borderId="3" xfId="0" applyFont="1" applyBorder="1"/>
    <xf numFmtId="0" fontId="5" fillId="0" borderId="3" xfId="0" applyFont="1" applyBorder="1"/>
    <xf numFmtId="187" fontId="5" fillId="0" borderId="3" xfId="1" applyNumberFormat="1" applyFont="1" applyBorder="1"/>
    <xf numFmtId="43" fontId="5" fillId="0" borderId="3" xfId="1" applyFont="1" applyBorder="1"/>
    <xf numFmtId="0" fontId="5" fillId="0" borderId="16" xfId="0" applyFont="1" applyBorder="1" applyAlignment="1"/>
    <xf numFmtId="0" fontId="5" fillId="0" borderId="16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43" fontId="5" fillId="0" borderId="14" xfId="1" applyFont="1" applyBorder="1" applyAlignment="1">
      <alignment horizontal="left"/>
    </xf>
    <xf numFmtId="43" fontId="5" fillId="0" borderId="16" xfId="1" applyFont="1" applyBorder="1" applyAlignment="1">
      <alignment horizontal="left"/>
    </xf>
    <xf numFmtId="43" fontId="3" fillId="0" borderId="16" xfId="1" applyFont="1" applyBorder="1" applyAlignment="1">
      <alignment horizontal="left"/>
    </xf>
    <xf numFmtId="43" fontId="5" fillId="0" borderId="15" xfId="1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43" fontId="3" fillId="0" borderId="16" xfId="0" applyNumberFormat="1" applyFont="1" applyBorder="1" applyAlignment="1">
      <alignment horizontal="left"/>
    </xf>
    <xf numFmtId="43" fontId="3" fillId="0" borderId="16" xfId="1" applyFont="1" applyBorder="1" applyAlignment="1">
      <alignment horizontal="right"/>
    </xf>
    <xf numFmtId="0" fontId="7" fillId="0" borderId="9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43" fontId="7" fillId="0" borderId="27" xfId="1" applyFont="1" applyBorder="1" applyAlignment="1">
      <alignment horizontal="center"/>
    </xf>
    <xf numFmtId="0" fontId="7" fillId="0" borderId="26" xfId="0" applyFont="1" applyBorder="1"/>
    <xf numFmtId="43" fontId="7" fillId="0" borderId="26" xfId="1" applyFont="1" applyBorder="1"/>
    <xf numFmtId="0" fontId="7" fillId="0" borderId="27" xfId="0" applyFont="1" applyBorder="1" applyAlignment="1">
      <alignment horizontal="center"/>
    </xf>
    <xf numFmtId="0" fontId="7" fillId="0" borderId="31" xfId="0" applyFont="1" applyBorder="1" applyAlignment="1">
      <alignment horizontal="left"/>
    </xf>
    <xf numFmtId="0" fontId="7" fillId="0" borderId="32" xfId="0" applyFont="1" applyBorder="1" applyAlignment="1">
      <alignment horizontal="left"/>
    </xf>
    <xf numFmtId="43" fontId="7" fillId="0" borderId="31" xfId="1" applyFont="1" applyBorder="1" applyAlignment="1">
      <alignment horizontal="center"/>
    </xf>
    <xf numFmtId="188" fontId="7" fillId="0" borderId="27" xfId="1" applyNumberFormat="1" applyFont="1" applyBorder="1"/>
    <xf numFmtId="43" fontId="7" fillId="0" borderId="27" xfId="1" applyFont="1" applyBorder="1"/>
    <xf numFmtId="0" fontId="7" fillId="0" borderId="1" xfId="0" applyFont="1" applyBorder="1" applyAlignment="1">
      <alignment horizontal="center"/>
    </xf>
    <xf numFmtId="43" fontId="7" fillId="0" borderId="1" xfId="1" applyFont="1" applyBorder="1" applyAlignment="1">
      <alignment horizontal="center"/>
    </xf>
    <xf numFmtId="43" fontId="7" fillId="0" borderId="17" xfId="1" applyFont="1" applyBorder="1" applyAlignment="1">
      <alignment horizontal="center"/>
    </xf>
    <xf numFmtId="188" fontId="7" fillId="0" borderId="27" xfId="1" applyNumberFormat="1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88" fontId="7" fillId="0" borderId="1" xfId="1" applyNumberFormat="1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4" xfId="0" applyFont="1" applyBorder="1" applyAlignment="1">
      <alignment horizontal="left"/>
    </xf>
    <xf numFmtId="0" fontId="7" fillId="0" borderId="35" xfId="0" applyFont="1" applyBorder="1" applyAlignment="1">
      <alignment horizontal="left"/>
    </xf>
    <xf numFmtId="0" fontId="7" fillId="0" borderId="36" xfId="0" applyFont="1" applyBorder="1" applyAlignment="1">
      <alignment horizontal="left"/>
    </xf>
    <xf numFmtId="43" fontId="7" fillId="0" borderId="33" xfId="1" applyFont="1" applyBorder="1" applyAlignment="1">
      <alignment horizontal="center"/>
    </xf>
    <xf numFmtId="43" fontId="7" fillId="0" borderId="34" xfId="1" applyFont="1" applyBorder="1" applyAlignment="1">
      <alignment horizontal="center"/>
    </xf>
    <xf numFmtId="43" fontId="7" fillId="0" borderId="36" xfId="1" applyFont="1" applyBorder="1" applyAlignment="1">
      <alignment horizontal="center"/>
    </xf>
    <xf numFmtId="43" fontId="7" fillId="0" borderId="33" xfId="1" applyFont="1" applyBorder="1"/>
    <xf numFmtId="0" fontId="5" fillId="0" borderId="33" xfId="0" applyFont="1" applyBorder="1" applyAlignment="1">
      <alignment horizontal="center"/>
    </xf>
    <xf numFmtId="188" fontId="7" fillId="0" borderId="33" xfId="1" applyNumberFormat="1" applyFont="1" applyBorder="1"/>
    <xf numFmtId="0" fontId="7" fillId="0" borderId="34" xfId="0" applyFont="1" applyBorder="1" applyAlignment="1">
      <alignment horizontal="left"/>
    </xf>
    <xf numFmtId="0" fontId="7" fillId="0" borderId="27" xfId="0" applyFont="1" applyBorder="1" applyAlignment="1">
      <alignment horizontal="center" vertical="center"/>
    </xf>
    <xf numFmtId="43" fontId="7" fillId="0" borderId="27" xfId="1" applyFont="1" applyBorder="1" applyAlignment="1">
      <alignment horizontal="center" vertical="center"/>
    </xf>
    <xf numFmtId="0" fontId="7" fillId="0" borderId="31" xfId="0" applyFont="1" applyBorder="1" applyAlignment="1">
      <alignment horizontal="center"/>
    </xf>
    <xf numFmtId="43" fontId="7" fillId="0" borderId="2" xfId="1" applyFont="1" applyBorder="1" applyAlignment="1">
      <alignment horizontal="center"/>
    </xf>
    <xf numFmtId="43" fontId="7" fillId="0" borderId="19" xfId="1" applyFont="1" applyBorder="1" applyAlignment="1">
      <alignment horizontal="center"/>
    </xf>
    <xf numFmtId="188" fontId="7" fillId="0" borderId="2" xfId="1" applyNumberFormat="1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188" fontId="7" fillId="0" borderId="2" xfId="1" applyNumberFormat="1" applyFont="1" applyBorder="1"/>
    <xf numFmtId="43" fontId="6" fillId="0" borderId="2" xfId="1" applyFont="1" applyBorder="1"/>
    <xf numFmtId="0" fontId="7" fillId="0" borderId="2" xfId="0" applyFont="1" applyBorder="1"/>
    <xf numFmtId="43" fontId="6" fillId="0" borderId="26" xfId="1" applyFont="1" applyBorder="1"/>
    <xf numFmtId="43" fontId="6" fillId="0" borderId="27" xfId="0" applyNumberFormat="1" applyFont="1" applyBorder="1" applyAlignment="1">
      <alignment horizontal="center" vertical="center"/>
    </xf>
    <xf numFmtId="188" fontId="7" fillId="0" borderId="36" xfId="1" applyNumberFormat="1" applyFont="1" applyBorder="1"/>
    <xf numFmtId="0" fontId="8" fillId="0" borderId="7" xfId="0" applyFont="1" applyBorder="1" applyAlignment="1"/>
    <xf numFmtId="0" fontId="7" fillId="0" borderId="9" xfId="0" applyFont="1" applyBorder="1" applyAlignment="1"/>
    <xf numFmtId="0" fontId="7" fillId="0" borderId="24" xfId="0" applyFont="1" applyBorder="1" applyAlignment="1"/>
    <xf numFmtId="0" fontId="4" fillId="0" borderId="0" xfId="0" applyFont="1" applyBorder="1"/>
    <xf numFmtId="0" fontId="10" fillId="0" borderId="0" xfId="0" applyFont="1" applyFill="1" applyBorder="1" applyAlignment="1">
      <alignment horizontal="center"/>
    </xf>
    <xf numFmtId="0" fontId="5" fillId="0" borderId="17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7" fillId="0" borderId="9" xfId="0" applyFont="1" applyBorder="1" applyAlignment="1">
      <alignment horizontal="left"/>
    </xf>
    <xf numFmtId="0" fontId="7" fillId="0" borderId="24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7" fillId="0" borderId="17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43" fontId="7" fillId="0" borderId="1" xfId="1" applyFont="1" applyBorder="1" applyAlignment="1">
      <alignment horizontal="center" vertical="center"/>
    </xf>
    <xf numFmtId="43" fontId="7" fillId="0" borderId="2" xfId="1" applyFont="1" applyBorder="1" applyAlignment="1">
      <alignment horizontal="center" vertic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6" fillId="0" borderId="17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7" fillId="0" borderId="34" xfId="0" applyFont="1" applyBorder="1" applyAlignment="1">
      <alignment horizontal="left"/>
    </xf>
    <xf numFmtId="0" fontId="7" fillId="0" borderId="35" xfId="0" applyFont="1" applyBorder="1" applyAlignment="1">
      <alignment horizontal="left"/>
    </xf>
    <xf numFmtId="0" fontId="7" fillId="0" borderId="36" xfId="0" applyFont="1" applyBorder="1" applyAlignment="1">
      <alignment horizontal="left"/>
    </xf>
    <xf numFmtId="0" fontId="6" fillId="0" borderId="19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188" fontId="5" fillId="0" borderId="0" xfId="1" applyNumberFormat="1" applyFont="1" applyBorder="1" applyAlignment="1">
      <alignment horizontal="center"/>
    </xf>
    <xf numFmtId="188" fontId="5" fillId="0" borderId="0" xfId="1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43" fontId="5" fillId="0" borderId="1" xfId="1" applyFont="1" applyBorder="1" applyAlignment="1">
      <alignment horizontal="center" vertical="center"/>
    </xf>
    <xf numFmtId="43" fontId="5" fillId="0" borderId="2" xfId="1" applyFont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20</xdr:row>
      <xdr:rowOff>180975</xdr:rowOff>
    </xdr:from>
    <xdr:to>
      <xdr:col>3</xdr:col>
      <xdr:colOff>695325</xdr:colOff>
      <xdr:row>23</xdr:row>
      <xdr:rowOff>247650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9525" y="5895975"/>
          <a:ext cx="22479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ประมาณราคาโดย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(นายไชยยันต์    สะศรี)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             นายช่างโยธา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9</xdr:col>
      <xdr:colOff>57149</xdr:colOff>
      <xdr:row>20</xdr:row>
      <xdr:rowOff>209550</xdr:rowOff>
    </xdr:from>
    <xdr:to>
      <xdr:col>11</xdr:col>
      <xdr:colOff>514350</xdr:colOff>
      <xdr:row>24</xdr:row>
      <xdr:rowOff>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7248524" y="5924550"/>
          <a:ext cx="2295526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อนุมัติ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  (นายธีระ    โพธิ์เพชร)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นายกเทศมนตรีตำบลควนศรี 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3</xdr:col>
      <xdr:colOff>933451</xdr:colOff>
      <xdr:row>20</xdr:row>
      <xdr:rowOff>190501</xdr:rowOff>
    </xdr:from>
    <xdr:to>
      <xdr:col>6</xdr:col>
      <xdr:colOff>9525</xdr:colOff>
      <xdr:row>24</xdr:row>
      <xdr:rowOff>9525</xdr:rowOff>
    </xdr:to>
    <xdr:sp macro="" textlink="">
      <xdr:nvSpPr>
        <xdr:cNvPr id="8" name="Text Box 3"/>
        <xdr:cNvSpPr txBox="1">
          <a:spLocks noChangeArrowheads="1"/>
        </xdr:cNvSpPr>
      </xdr:nvSpPr>
      <xdr:spPr bwMode="auto">
        <a:xfrm>
          <a:off x="2495551" y="5905501"/>
          <a:ext cx="2324099" cy="962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ตรวจสอบ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( นายศิริชัย   บุญศรี 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    ผู้อำนวยการกองช่าง</a:t>
          </a: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  <a:p>
          <a:pPr algn="l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Angsana New"/>
            <a:cs typeface="Angsana New"/>
          </a:endParaRPr>
        </a:p>
      </xdr:txBody>
    </xdr:sp>
    <xdr:clientData/>
  </xdr:twoCellAnchor>
  <xdr:twoCellAnchor>
    <xdr:from>
      <xdr:col>6</xdr:col>
      <xdr:colOff>180974</xdr:colOff>
      <xdr:row>20</xdr:row>
      <xdr:rowOff>200026</xdr:rowOff>
    </xdr:from>
    <xdr:to>
      <xdr:col>8</xdr:col>
      <xdr:colOff>638174</xdr:colOff>
      <xdr:row>23</xdr:row>
      <xdr:rowOff>247650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4991099" y="5915026"/>
          <a:ext cx="2057400" cy="9048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เห็นชอบ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    (นายทวีศักดิ์   ชูมณี)</a:t>
          </a:r>
        </a:p>
        <a:p>
          <a:pPr algn="l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Angsana New"/>
              <a:cs typeface="Angsana New"/>
            </a:rPr>
            <a:t>            ปลัดเทศบาลตำบลควนศรี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24</xdr:row>
      <xdr:rowOff>190500</xdr:rowOff>
    </xdr:from>
    <xdr:to>
      <xdr:col>3</xdr:col>
      <xdr:colOff>285750</xdr:colOff>
      <xdr:row>27</xdr:row>
      <xdr:rowOff>238125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9525" y="7086600"/>
          <a:ext cx="2038350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(นายศิริชัย   บุญศรี)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ประธานกรรมการ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3</xdr:col>
      <xdr:colOff>209549</xdr:colOff>
      <xdr:row>24</xdr:row>
      <xdr:rowOff>209550</xdr:rowOff>
    </xdr:from>
    <xdr:to>
      <xdr:col>5</xdr:col>
      <xdr:colOff>428624</xdr:colOff>
      <xdr:row>27</xdr:row>
      <xdr:rowOff>209550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1971674" y="7105650"/>
          <a:ext cx="210502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(นายสมศักดิ์     จินา)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รองประธานกรรมการ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5</xdr:col>
      <xdr:colOff>381000</xdr:colOff>
      <xdr:row>24</xdr:row>
      <xdr:rowOff>314325</xdr:rowOff>
    </xdr:from>
    <xdr:to>
      <xdr:col>7</xdr:col>
      <xdr:colOff>609600</xdr:colOff>
      <xdr:row>28</xdr:row>
      <xdr:rowOff>28575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29075" y="7210425"/>
          <a:ext cx="203835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(นายสมเกียรติ   สโมสร)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1</xdr:col>
      <xdr:colOff>314324</xdr:colOff>
      <xdr:row>28</xdr:row>
      <xdr:rowOff>142875</xdr:rowOff>
    </xdr:from>
    <xdr:to>
      <xdr:col>4</xdr:col>
      <xdr:colOff>581024</xdr:colOff>
      <xdr:row>31</xdr:row>
      <xdr:rowOff>171450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685799" y="8258175"/>
          <a:ext cx="23526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(นางธิดารัตน์  แต้มเติม)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5</xdr:col>
      <xdr:colOff>266700</xdr:colOff>
      <xdr:row>28</xdr:row>
      <xdr:rowOff>171450</xdr:rowOff>
    </xdr:from>
    <xdr:to>
      <xdr:col>7</xdr:col>
      <xdr:colOff>333375</xdr:colOff>
      <xdr:row>31</xdr:row>
      <xdr:rowOff>228600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914775" y="8286750"/>
          <a:ext cx="1876425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(นางสารภี    แต้มจันทร์)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เลขานุการ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9526</xdr:colOff>
      <xdr:row>18</xdr:row>
      <xdr:rowOff>228600</xdr:rowOff>
    </xdr:from>
    <xdr:to>
      <xdr:col>3</xdr:col>
      <xdr:colOff>400050</xdr:colOff>
      <xdr:row>21</xdr:row>
      <xdr:rowOff>276225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9526" y="5467350"/>
          <a:ext cx="1952624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(นายศิริชัย   บุญศรี)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ประธานกรรมการ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3</xdr:col>
      <xdr:colOff>279400</xdr:colOff>
      <xdr:row>18</xdr:row>
      <xdr:rowOff>241300</xdr:rowOff>
    </xdr:from>
    <xdr:to>
      <xdr:col>4</xdr:col>
      <xdr:colOff>441325</xdr:colOff>
      <xdr:row>21</xdr:row>
      <xdr:rowOff>241300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1854200" y="5499100"/>
          <a:ext cx="2117725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(นายสมศักดิ์    จินา)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รองประธานกรรมการ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4</xdr:col>
      <xdr:colOff>244475</xdr:colOff>
      <xdr:row>18</xdr:row>
      <xdr:rowOff>250825</xdr:rowOff>
    </xdr:from>
    <xdr:to>
      <xdr:col>7</xdr:col>
      <xdr:colOff>314325</xdr:colOff>
      <xdr:row>21</xdr:row>
      <xdr:rowOff>266700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775075" y="5508625"/>
          <a:ext cx="2139950" cy="892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(นายสมเกียรติ   สโมสร)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7</xdr:col>
      <xdr:colOff>142875</xdr:colOff>
      <xdr:row>18</xdr:row>
      <xdr:rowOff>260350</xdr:rowOff>
    </xdr:from>
    <xdr:to>
      <xdr:col>10</xdr:col>
      <xdr:colOff>38100</xdr:colOff>
      <xdr:row>22</xdr:row>
      <xdr:rowOff>92075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5743575" y="5518150"/>
          <a:ext cx="2282825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(นางธิดารัตน์     แต้มเติม)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9</xdr:col>
      <xdr:colOff>495300</xdr:colOff>
      <xdr:row>18</xdr:row>
      <xdr:rowOff>257175</xdr:rowOff>
    </xdr:from>
    <xdr:to>
      <xdr:col>11</xdr:col>
      <xdr:colOff>600075</xdr:colOff>
      <xdr:row>21</xdr:row>
      <xdr:rowOff>276225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7708900" y="5514975"/>
          <a:ext cx="19462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(นางสารภี    แต้มจันทร์)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เลขานุการ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0</xdr:col>
      <xdr:colOff>9526</xdr:colOff>
      <xdr:row>37</xdr:row>
      <xdr:rowOff>228600</xdr:rowOff>
    </xdr:from>
    <xdr:to>
      <xdr:col>3</xdr:col>
      <xdr:colOff>400050</xdr:colOff>
      <xdr:row>40</xdr:row>
      <xdr:rowOff>276225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9526" y="5486400"/>
          <a:ext cx="1965324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(นายศิริชัย   บุญศรี)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ประธานกรรมการ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3</xdr:col>
      <xdr:colOff>279400</xdr:colOff>
      <xdr:row>37</xdr:row>
      <xdr:rowOff>241300</xdr:rowOff>
    </xdr:from>
    <xdr:to>
      <xdr:col>4</xdr:col>
      <xdr:colOff>441325</xdr:colOff>
      <xdr:row>40</xdr:row>
      <xdr:rowOff>241300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1854200" y="5499100"/>
          <a:ext cx="2117725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(นายสมศักดิ์    จินา)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รองประธานกรรมการ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4</xdr:col>
      <xdr:colOff>244475</xdr:colOff>
      <xdr:row>37</xdr:row>
      <xdr:rowOff>250825</xdr:rowOff>
    </xdr:from>
    <xdr:to>
      <xdr:col>7</xdr:col>
      <xdr:colOff>314325</xdr:colOff>
      <xdr:row>40</xdr:row>
      <xdr:rowOff>266700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775075" y="5508625"/>
          <a:ext cx="2139950" cy="892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(นายสมเกียรติ   สโมสร)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7</xdr:col>
      <xdr:colOff>142875</xdr:colOff>
      <xdr:row>37</xdr:row>
      <xdr:rowOff>260350</xdr:rowOff>
    </xdr:from>
    <xdr:to>
      <xdr:col>10</xdr:col>
      <xdr:colOff>38100</xdr:colOff>
      <xdr:row>41</xdr:row>
      <xdr:rowOff>92075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5743575" y="5518150"/>
          <a:ext cx="2282825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(นางธิดารัตน์     แต้มเติม)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กรรมการ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  <xdr:twoCellAnchor>
    <xdr:from>
      <xdr:col>9</xdr:col>
      <xdr:colOff>495300</xdr:colOff>
      <xdr:row>37</xdr:row>
      <xdr:rowOff>257175</xdr:rowOff>
    </xdr:from>
    <xdr:to>
      <xdr:col>11</xdr:col>
      <xdr:colOff>600075</xdr:colOff>
      <xdr:row>40</xdr:row>
      <xdr:rowOff>276225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7708900" y="5514975"/>
          <a:ext cx="19462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ลงชื่อ ..........................................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(นางสารภี    แต้มจันทร์)</a:t>
          </a:r>
        </a:p>
        <a:p>
          <a:pPr algn="l" rtl="1">
            <a:defRPr sz="1000"/>
          </a:pPr>
          <a:r>
            <a:rPr lang="th-TH" sz="1550" b="0" i="0" strike="noStrike">
              <a:solidFill>
                <a:srgbClr val="000000"/>
              </a:solidFill>
              <a:latin typeface="Angsana New" pitchFamily="18" charset="-34"/>
              <a:cs typeface="Angsana New" pitchFamily="18" charset="-34"/>
            </a:rPr>
            <a:t>                        เลขานุการ</a:t>
          </a: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  <a:p>
          <a:pPr algn="l" rtl="1">
            <a:defRPr sz="1000"/>
          </a:pPr>
          <a:endParaRPr lang="th-TH" sz="1600" b="0" i="0" strike="noStrike">
            <a:solidFill>
              <a:srgbClr val="000000"/>
            </a:solidFill>
            <a:latin typeface="Angsana New" pitchFamily="18" charset="-34"/>
            <a:cs typeface="Angsana New" pitchFamily="18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topLeftCell="A4" workbookViewId="0">
      <selection activeCell="A4" sqref="A1:XFD1048576"/>
    </sheetView>
  </sheetViews>
  <sheetFormatPr defaultRowHeight="21.75"/>
  <cols>
    <col min="1" max="1" width="4.875" style="3" customWidth="1"/>
    <col min="2" max="2" width="4.125" style="3" customWidth="1"/>
    <col min="3" max="3" width="14.125" style="3" customWidth="1"/>
    <col min="4" max="4" width="9.125" style="3" customWidth="1"/>
    <col min="5" max="5" width="15.625" style="3" customWidth="1"/>
    <col min="6" max="6" width="9" style="3"/>
    <col min="7" max="7" width="14.75" style="3" customWidth="1"/>
    <col min="8" max="8" width="10" style="3" customWidth="1"/>
    <col min="9" max="16384" width="9" style="3"/>
  </cols>
  <sheetData>
    <row r="1" spans="1:8" ht="26.25">
      <c r="A1" s="148" t="s">
        <v>56</v>
      </c>
      <c r="B1" s="148"/>
      <c r="C1" s="148"/>
      <c r="D1" s="148"/>
      <c r="E1" s="148"/>
      <c r="F1" s="148"/>
      <c r="G1" s="148"/>
      <c r="H1" s="70" t="s">
        <v>0</v>
      </c>
    </row>
    <row r="2" spans="1:8" ht="27.75" customHeight="1">
      <c r="A2" s="25" t="s">
        <v>90</v>
      </c>
      <c r="B2" s="25"/>
      <c r="C2" s="147" t="s">
        <v>93</v>
      </c>
      <c r="D2" s="147"/>
      <c r="E2" s="147"/>
      <c r="F2" s="147"/>
      <c r="G2" s="147"/>
      <c r="H2" s="147"/>
    </row>
    <row r="3" spans="1:8" ht="23.25">
      <c r="A3" s="25" t="s">
        <v>41</v>
      </c>
      <c r="B3" s="25"/>
      <c r="C3" s="26" t="s">
        <v>74</v>
      </c>
      <c r="D3" s="71" t="s">
        <v>75</v>
      </c>
    </row>
    <row r="4" spans="1:8" ht="23.25">
      <c r="A4" s="25" t="s">
        <v>44</v>
      </c>
      <c r="B4" s="25"/>
      <c r="C4" s="26" t="s">
        <v>45</v>
      </c>
      <c r="E4" s="26"/>
    </row>
    <row r="5" spans="1:8" ht="23.25">
      <c r="A5" s="25" t="s">
        <v>91</v>
      </c>
      <c r="B5" s="25"/>
      <c r="E5" s="26" t="s">
        <v>94</v>
      </c>
    </row>
    <row r="6" spans="1:8" ht="23.25">
      <c r="A6" s="25" t="s">
        <v>1</v>
      </c>
      <c r="B6" s="25"/>
      <c r="E6" s="26"/>
    </row>
    <row r="7" spans="1:8" ht="23.25">
      <c r="A7" s="25" t="s">
        <v>92</v>
      </c>
      <c r="B7" s="25"/>
      <c r="D7" s="26" t="s">
        <v>53</v>
      </c>
    </row>
    <row r="8" spans="1:8" ht="23.25">
      <c r="A8" s="25" t="s">
        <v>95</v>
      </c>
      <c r="B8" s="25"/>
      <c r="D8" s="72"/>
    </row>
    <row r="9" spans="1:8">
      <c r="A9" s="73" t="s">
        <v>2</v>
      </c>
      <c r="B9" s="141" t="s">
        <v>3</v>
      </c>
      <c r="C9" s="142"/>
      <c r="D9" s="143"/>
      <c r="E9" s="73" t="s">
        <v>4</v>
      </c>
      <c r="F9" s="149" t="s">
        <v>5</v>
      </c>
      <c r="G9" s="73" t="s">
        <v>6</v>
      </c>
      <c r="H9" s="149" t="s">
        <v>7</v>
      </c>
    </row>
    <row r="10" spans="1:8">
      <c r="A10" s="10" t="s">
        <v>8</v>
      </c>
      <c r="B10" s="144"/>
      <c r="C10" s="145"/>
      <c r="D10" s="146"/>
      <c r="E10" s="10" t="s">
        <v>9</v>
      </c>
      <c r="F10" s="150"/>
      <c r="G10" s="10" t="s">
        <v>9</v>
      </c>
      <c r="H10" s="150"/>
    </row>
    <row r="11" spans="1:8">
      <c r="A11" s="11">
        <v>1</v>
      </c>
      <c r="B11" s="74" t="s">
        <v>10</v>
      </c>
      <c r="C11" s="75"/>
      <c r="D11" s="76"/>
      <c r="E11" s="77">
        <f>ปร.4!K20</f>
        <v>98981</v>
      </c>
      <c r="F11" s="78">
        <v>1.2734000000000001</v>
      </c>
      <c r="G11" s="77">
        <f>F11*E11</f>
        <v>126042.4054</v>
      </c>
      <c r="H11" s="79"/>
    </row>
    <row r="12" spans="1:8">
      <c r="A12" s="11">
        <v>2</v>
      </c>
      <c r="B12" s="74" t="s">
        <v>11</v>
      </c>
      <c r="C12" s="75"/>
      <c r="D12" s="76"/>
      <c r="E12" s="77"/>
      <c r="F12" s="78"/>
      <c r="G12" s="77"/>
      <c r="H12" s="79"/>
    </row>
    <row r="13" spans="1:8">
      <c r="A13" s="11">
        <v>3</v>
      </c>
      <c r="B13" s="74" t="s">
        <v>12</v>
      </c>
      <c r="C13" s="75"/>
      <c r="D13" s="76"/>
      <c r="E13" s="79"/>
      <c r="F13" s="79"/>
      <c r="G13" s="80"/>
      <c r="H13" s="79"/>
    </row>
    <row r="14" spans="1:8">
      <c r="A14" s="11">
        <v>4</v>
      </c>
      <c r="B14" s="74" t="s">
        <v>13</v>
      </c>
      <c r="C14" s="75"/>
      <c r="D14" s="76"/>
      <c r="E14" s="79"/>
      <c r="F14" s="79"/>
      <c r="G14" s="80"/>
      <c r="H14" s="79"/>
    </row>
    <row r="15" spans="1:8">
      <c r="A15" s="79"/>
      <c r="B15" s="74" t="s">
        <v>48</v>
      </c>
      <c r="C15" s="75"/>
      <c r="D15" s="76"/>
      <c r="E15" s="79"/>
      <c r="F15" s="79"/>
      <c r="G15" s="81"/>
      <c r="H15" s="79"/>
    </row>
    <row r="16" spans="1:8">
      <c r="A16" s="79"/>
      <c r="B16" s="74" t="s">
        <v>49</v>
      </c>
      <c r="C16" s="75"/>
      <c r="D16" s="76"/>
      <c r="E16" s="79"/>
      <c r="F16" s="79"/>
      <c r="G16" s="81"/>
      <c r="H16" s="79"/>
    </row>
    <row r="17" spans="1:8">
      <c r="A17" s="79"/>
      <c r="B17" s="74" t="s">
        <v>57</v>
      </c>
      <c r="C17" s="75"/>
      <c r="D17" s="76"/>
      <c r="E17" s="79"/>
      <c r="F17" s="79"/>
      <c r="G17" s="81"/>
      <c r="H17" s="79"/>
    </row>
    <row r="18" spans="1:8">
      <c r="A18" s="79"/>
      <c r="B18" s="74" t="s">
        <v>14</v>
      </c>
      <c r="C18" s="75"/>
      <c r="D18" s="82"/>
      <c r="E18" s="83"/>
      <c r="F18" s="84"/>
      <c r="G18" s="77">
        <f>SUM(G11:G17)</f>
        <v>126042.4054</v>
      </c>
      <c r="H18" s="79"/>
    </row>
    <row r="19" spans="1:8">
      <c r="A19" s="79"/>
      <c r="B19" s="85" t="s">
        <v>15</v>
      </c>
      <c r="C19" s="75"/>
      <c r="D19" s="86"/>
      <c r="E19" s="86"/>
      <c r="F19" s="86"/>
      <c r="G19" s="87">
        <v>126000</v>
      </c>
      <c r="H19" s="88"/>
    </row>
    <row r="20" spans="1:8">
      <c r="A20" s="79"/>
      <c r="B20" s="89" t="s">
        <v>16</v>
      </c>
      <c r="C20" s="75"/>
      <c r="D20" s="83"/>
      <c r="E20" s="90" t="str">
        <f>BAHTTEXT(G19)</f>
        <v>หนึ่งแสนสองหมื่นหกพันบาทถ้วน</v>
      </c>
      <c r="F20" s="83"/>
      <c r="G20" s="83"/>
      <c r="H20" s="84"/>
    </row>
    <row r="21" spans="1:8">
      <c r="A21" s="79"/>
      <c r="B21" s="89" t="s">
        <v>17</v>
      </c>
      <c r="C21" s="75"/>
      <c r="D21" s="87">
        <v>1484</v>
      </c>
      <c r="E21" s="83" t="s">
        <v>18</v>
      </c>
      <c r="F21" s="83"/>
      <c r="G21" s="83"/>
      <c r="H21" s="84"/>
    </row>
    <row r="22" spans="1:8">
      <c r="A22" s="79"/>
      <c r="B22" s="89" t="s">
        <v>19</v>
      </c>
      <c r="C22" s="75"/>
      <c r="D22" s="91">
        <v>0</v>
      </c>
      <c r="E22" s="83" t="s">
        <v>20</v>
      </c>
      <c r="F22" s="83"/>
      <c r="G22" s="83"/>
      <c r="H22" s="84"/>
    </row>
    <row r="24" spans="1:8" s="26" customFormat="1" ht="23.25">
      <c r="B24" s="26" t="s">
        <v>21</v>
      </c>
      <c r="F24" s="26" t="s">
        <v>22</v>
      </c>
    </row>
    <row r="25" spans="1:8" s="26" customFormat="1" ht="23.25">
      <c r="B25" s="26" t="s">
        <v>23</v>
      </c>
      <c r="F25" s="26" t="s">
        <v>96</v>
      </c>
    </row>
    <row r="26" spans="1:8" s="26" customFormat="1" ht="23.25">
      <c r="B26" s="26" t="s">
        <v>46</v>
      </c>
      <c r="F26" s="26" t="s">
        <v>97</v>
      </c>
    </row>
    <row r="27" spans="1:8" s="26" customFormat="1" ht="23.25"/>
    <row r="28" spans="1:8" s="26" customFormat="1" ht="23.25">
      <c r="B28" s="26" t="s">
        <v>24</v>
      </c>
      <c r="F28" s="26" t="s">
        <v>25</v>
      </c>
    </row>
    <row r="29" spans="1:8" s="26" customFormat="1" ht="23.25">
      <c r="B29" s="26" t="s">
        <v>98</v>
      </c>
      <c r="F29" s="26" t="s">
        <v>99</v>
      </c>
    </row>
    <row r="30" spans="1:8" s="26" customFormat="1" ht="23.25">
      <c r="B30" s="26" t="s">
        <v>100</v>
      </c>
      <c r="F30" s="26" t="s">
        <v>101</v>
      </c>
    </row>
  </sheetData>
  <mergeCells count="5">
    <mergeCell ref="B9:D10"/>
    <mergeCell ref="C2:H2"/>
    <mergeCell ref="A1:G1"/>
    <mergeCell ref="F9:F10"/>
    <mergeCell ref="H9:H10"/>
  </mergeCells>
  <phoneticPr fontId="0" type="noConversion"/>
  <pageMargins left="0.78740157480314965" right="0.43307086614173229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1"/>
  <sheetViews>
    <sheetView zoomScaleSheetLayoutView="100" workbookViewId="0">
      <selection activeCell="C1" sqref="C1"/>
    </sheetView>
  </sheetViews>
  <sheetFormatPr defaultRowHeight="22.5" customHeight="1"/>
  <cols>
    <col min="1" max="1" width="7" style="26" customWidth="1"/>
    <col min="2" max="3" width="6.75" style="26" customWidth="1"/>
    <col min="4" max="4" width="25.625" style="26" customWidth="1"/>
    <col min="5" max="5" width="9" style="27"/>
    <col min="6" max="6" width="8" style="26" customWidth="1"/>
    <col min="7" max="7" width="10.125" style="26" customWidth="1"/>
    <col min="8" max="8" width="10.875" style="26" customWidth="1"/>
    <col min="9" max="9" width="10.25" style="26" customWidth="1"/>
    <col min="10" max="10" width="10.125" style="26" customWidth="1"/>
    <col min="11" max="11" width="14" style="26" customWidth="1"/>
    <col min="12" max="12" width="8.375" style="26" customWidth="1"/>
    <col min="13" max="16384" width="9" style="26"/>
  </cols>
  <sheetData>
    <row r="1" spans="1:12" ht="22.5" customHeight="1">
      <c r="A1" s="25" t="s">
        <v>72</v>
      </c>
      <c r="C1" s="26" t="s">
        <v>73</v>
      </c>
      <c r="K1" s="172" t="s">
        <v>52</v>
      </c>
      <c r="L1" s="172"/>
    </row>
    <row r="2" spans="1:12" ht="22.5" customHeight="1">
      <c r="A2" s="25" t="s">
        <v>69</v>
      </c>
      <c r="C2" s="26" t="s">
        <v>76</v>
      </c>
      <c r="F2" s="25"/>
      <c r="H2" s="25" t="s">
        <v>1</v>
      </c>
      <c r="K2" s="172" t="s">
        <v>26</v>
      </c>
      <c r="L2" s="172"/>
    </row>
    <row r="3" spans="1:12" ht="22.5" customHeight="1">
      <c r="A3" s="25" t="s">
        <v>70</v>
      </c>
      <c r="C3" s="26" t="s">
        <v>77</v>
      </c>
      <c r="F3" s="25"/>
      <c r="H3" s="25" t="s">
        <v>41</v>
      </c>
      <c r="I3" s="26" t="s">
        <v>74</v>
      </c>
      <c r="J3" s="26" t="s">
        <v>75</v>
      </c>
    </row>
    <row r="4" spans="1:12" ht="22.5" customHeight="1">
      <c r="A4" s="25" t="s">
        <v>71</v>
      </c>
      <c r="C4" s="26" t="s">
        <v>42</v>
      </c>
      <c r="F4" s="25"/>
      <c r="H4" s="26" t="s">
        <v>78</v>
      </c>
    </row>
    <row r="5" spans="1:12" s="29" customFormat="1" ht="22.5" customHeight="1">
      <c r="A5" s="157" t="s">
        <v>27</v>
      </c>
      <c r="B5" s="162" t="s">
        <v>3</v>
      </c>
      <c r="C5" s="163"/>
      <c r="D5" s="164"/>
      <c r="E5" s="168" t="s">
        <v>28</v>
      </c>
      <c r="F5" s="157" t="s">
        <v>29</v>
      </c>
      <c r="G5" s="170" t="s">
        <v>30</v>
      </c>
      <c r="H5" s="171"/>
      <c r="I5" s="170" t="s">
        <v>31</v>
      </c>
      <c r="J5" s="171"/>
      <c r="K5" s="28" t="s">
        <v>40</v>
      </c>
      <c r="L5" s="157" t="s">
        <v>7</v>
      </c>
    </row>
    <row r="6" spans="1:12" s="29" customFormat="1" ht="22.5" customHeight="1">
      <c r="A6" s="158"/>
      <c r="B6" s="165"/>
      <c r="C6" s="166"/>
      <c r="D6" s="167"/>
      <c r="E6" s="169" t="s">
        <v>28</v>
      </c>
      <c r="F6" s="158" t="s">
        <v>29</v>
      </c>
      <c r="G6" s="30" t="s">
        <v>32</v>
      </c>
      <c r="H6" s="31" t="s">
        <v>33</v>
      </c>
      <c r="I6" s="30" t="s">
        <v>32</v>
      </c>
      <c r="J6" s="30" t="s">
        <v>33</v>
      </c>
      <c r="K6" s="32" t="s">
        <v>39</v>
      </c>
      <c r="L6" s="158"/>
    </row>
    <row r="7" spans="1:12" s="29" customFormat="1" ht="23.25" customHeight="1">
      <c r="A7" s="33"/>
      <c r="B7" s="159" t="s">
        <v>50</v>
      </c>
      <c r="C7" s="160"/>
      <c r="D7" s="161"/>
      <c r="E7" s="34"/>
      <c r="F7" s="33"/>
      <c r="G7" s="35"/>
      <c r="H7" s="36"/>
      <c r="I7" s="37"/>
      <c r="J7" s="38"/>
      <c r="K7" s="39"/>
      <c r="L7" s="33"/>
    </row>
    <row r="8" spans="1:12" ht="23.25" customHeight="1">
      <c r="A8" s="40">
        <v>1</v>
      </c>
      <c r="B8" s="41" t="s">
        <v>79</v>
      </c>
      <c r="C8" s="68"/>
      <c r="D8" s="42"/>
      <c r="E8" s="43">
        <v>371</v>
      </c>
      <c r="F8" s="40" t="s">
        <v>34</v>
      </c>
      <c r="G8" s="44">
        <v>175</v>
      </c>
      <c r="H8" s="45">
        <f t="shared" ref="H8:H19" si="0">G8*E8</f>
        <v>64925</v>
      </c>
      <c r="I8" s="46">
        <v>72</v>
      </c>
      <c r="J8" s="47">
        <f>I8*E8</f>
        <v>26712</v>
      </c>
      <c r="K8" s="47">
        <f>J8+H8</f>
        <v>91637</v>
      </c>
      <c r="L8" s="13"/>
    </row>
    <row r="9" spans="1:12" ht="23.25" customHeight="1">
      <c r="A9" s="40">
        <v>2</v>
      </c>
      <c r="B9" s="41" t="s">
        <v>80</v>
      </c>
      <c r="C9" s="68"/>
      <c r="D9" s="42"/>
      <c r="E9" s="43">
        <v>20</v>
      </c>
      <c r="F9" s="40" t="s">
        <v>35</v>
      </c>
      <c r="G9" s="44">
        <v>89</v>
      </c>
      <c r="H9" s="45">
        <f t="shared" ref="H9" si="1">G9*E9</f>
        <v>1780</v>
      </c>
      <c r="I9" s="46">
        <v>0</v>
      </c>
      <c r="J9" s="47">
        <v>0</v>
      </c>
      <c r="K9" s="47">
        <f>H9</f>
        <v>1780</v>
      </c>
      <c r="L9" s="13"/>
    </row>
    <row r="10" spans="1:12" ht="23.25" customHeight="1">
      <c r="A10" s="40">
        <v>3</v>
      </c>
      <c r="B10" s="41" t="s">
        <v>81</v>
      </c>
      <c r="C10" s="68"/>
      <c r="D10" s="42"/>
      <c r="E10" s="43">
        <v>1</v>
      </c>
      <c r="F10" s="40" t="s">
        <v>35</v>
      </c>
      <c r="G10" s="44">
        <v>89</v>
      </c>
      <c r="H10" s="45">
        <f t="shared" ref="H10" si="2">G10*E10</f>
        <v>89</v>
      </c>
      <c r="I10" s="46">
        <v>0</v>
      </c>
      <c r="J10" s="47">
        <v>0</v>
      </c>
      <c r="K10" s="47">
        <f>H10</f>
        <v>89</v>
      </c>
      <c r="L10" s="13"/>
    </row>
    <row r="11" spans="1:12" ht="23.25" customHeight="1">
      <c r="A11" s="40">
        <v>4</v>
      </c>
      <c r="B11" s="41" t="s">
        <v>65</v>
      </c>
      <c r="C11" s="68"/>
      <c r="D11" s="42"/>
      <c r="E11" s="43">
        <v>3</v>
      </c>
      <c r="F11" s="40" t="s">
        <v>35</v>
      </c>
      <c r="G11" s="44">
        <v>20</v>
      </c>
      <c r="H11" s="45">
        <f t="shared" si="0"/>
        <v>60</v>
      </c>
      <c r="I11" s="48">
        <v>0</v>
      </c>
      <c r="J11" s="47">
        <v>0</v>
      </c>
      <c r="K11" s="47">
        <f>J12+H11</f>
        <v>60</v>
      </c>
      <c r="L11" s="13"/>
    </row>
    <row r="12" spans="1:12" ht="23.25" customHeight="1">
      <c r="A12" s="40">
        <v>5</v>
      </c>
      <c r="B12" s="154" t="s">
        <v>82</v>
      </c>
      <c r="C12" s="155"/>
      <c r="D12" s="156"/>
      <c r="E12" s="43">
        <v>1</v>
      </c>
      <c r="F12" s="40" t="s">
        <v>35</v>
      </c>
      <c r="G12" s="44">
        <v>1048</v>
      </c>
      <c r="H12" s="45">
        <f t="shared" si="0"/>
        <v>1048</v>
      </c>
      <c r="I12" s="48">
        <v>0</v>
      </c>
      <c r="J12" s="47">
        <f t="shared" ref="J12:J15" si="3">I12*E12</f>
        <v>0</v>
      </c>
      <c r="K12" s="47">
        <f>SUM(H12+J12)</f>
        <v>1048</v>
      </c>
      <c r="L12" s="13"/>
    </row>
    <row r="13" spans="1:12" ht="23.25" customHeight="1">
      <c r="A13" s="40">
        <v>6</v>
      </c>
      <c r="B13" s="154" t="s">
        <v>83</v>
      </c>
      <c r="C13" s="155"/>
      <c r="D13" s="156"/>
      <c r="E13" s="43">
        <v>3</v>
      </c>
      <c r="F13" s="40" t="s">
        <v>35</v>
      </c>
      <c r="G13" s="44">
        <v>35</v>
      </c>
      <c r="H13" s="45">
        <f t="shared" si="0"/>
        <v>105</v>
      </c>
      <c r="I13" s="48">
        <v>0</v>
      </c>
      <c r="J13" s="47">
        <f t="shared" si="3"/>
        <v>0</v>
      </c>
      <c r="K13" s="47">
        <f>H13</f>
        <v>105</v>
      </c>
      <c r="L13" s="13"/>
    </row>
    <row r="14" spans="1:12" ht="23.25" customHeight="1">
      <c r="A14" s="40">
        <v>7</v>
      </c>
      <c r="B14" s="154" t="s">
        <v>84</v>
      </c>
      <c r="C14" s="155"/>
      <c r="D14" s="156"/>
      <c r="E14" s="43">
        <v>3</v>
      </c>
      <c r="F14" s="40" t="s">
        <v>34</v>
      </c>
      <c r="G14" s="44">
        <v>38</v>
      </c>
      <c r="H14" s="45">
        <f t="shared" si="0"/>
        <v>114</v>
      </c>
      <c r="I14" s="48">
        <v>0</v>
      </c>
      <c r="J14" s="47">
        <f t="shared" si="3"/>
        <v>0</v>
      </c>
      <c r="K14" s="47">
        <f>J14+H14</f>
        <v>114</v>
      </c>
      <c r="L14" s="13"/>
    </row>
    <row r="15" spans="1:12" ht="23.25" customHeight="1">
      <c r="A15" s="40">
        <v>8</v>
      </c>
      <c r="B15" s="154" t="s">
        <v>85</v>
      </c>
      <c r="C15" s="155"/>
      <c r="D15" s="156"/>
      <c r="E15" s="43">
        <v>20</v>
      </c>
      <c r="F15" s="40" t="s">
        <v>35</v>
      </c>
      <c r="G15" s="44">
        <v>3</v>
      </c>
      <c r="H15" s="45">
        <f t="shared" si="0"/>
        <v>60</v>
      </c>
      <c r="I15" s="48">
        <v>0</v>
      </c>
      <c r="J15" s="47">
        <f t="shared" si="3"/>
        <v>0</v>
      </c>
      <c r="K15" s="47">
        <f>SUM(H15+J15)</f>
        <v>60</v>
      </c>
      <c r="L15" s="40"/>
    </row>
    <row r="16" spans="1:12" s="49" customFormat="1" ht="23.25" customHeight="1">
      <c r="A16" s="40">
        <v>9</v>
      </c>
      <c r="B16" s="154" t="s">
        <v>59</v>
      </c>
      <c r="C16" s="155"/>
      <c r="D16" s="156"/>
      <c r="E16" s="43">
        <v>4</v>
      </c>
      <c r="F16" s="40" t="s">
        <v>37</v>
      </c>
      <c r="G16" s="44">
        <v>122</v>
      </c>
      <c r="H16" s="45">
        <f t="shared" si="0"/>
        <v>488</v>
      </c>
      <c r="I16" s="48">
        <v>0</v>
      </c>
      <c r="J16" s="47">
        <f>I16*E16</f>
        <v>0</v>
      </c>
      <c r="K16" s="47">
        <f>J16+H16</f>
        <v>488</v>
      </c>
      <c r="L16" s="40"/>
    </row>
    <row r="17" spans="1:12" s="49" customFormat="1" ht="23.25" customHeight="1">
      <c r="A17" s="40">
        <v>10</v>
      </c>
      <c r="B17" s="154" t="s">
        <v>60</v>
      </c>
      <c r="C17" s="155"/>
      <c r="D17" s="156"/>
      <c r="E17" s="43">
        <v>2</v>
      </c>
      <c r="F17" s="40" t="s">
        <v>51</v>
      </c>
      <c r="G17" s="44">
        <v>20</v>
      </c>
      <c r="H17" s="45">
        <f t="shared" si="0"/>
        <v>40</v>
      </c>
      <c r="I17" s="48">
        <v>0</v>
      </c>
      <c r="J17" s="47">
        <f>I17*E17</f>
        <v>0</v>
      </c>
      <c r="K17" s="47">
        <v>100</v>
      </c>
      <c r="L17" s="40"/>
    </row>
    <row r="18" spans="1:12" s="49" customFormat="1" ht="23.25" customHeight="1">
      <c r="A18" s="40">
        <v>11</v>
      </c>
      <c r="B18" s="41" t="s">
        <v>86</v>
      </c>
      <c r="C18" s="68"/>
      <c r="D18" s="42"/>
      <c r="E18" s="43">
        <v>1</v>
      </c>
      <c r="F18" s="40" t="s">
        <v>36</v>
      </c>
      <c r="G18" s="44">
        <v>1000</v>
      </c>
      <c r="H18" s="45">
        <f t="shared" si="0"/>
        <v>1000</v>
      </c>
      <c r="I18" s="48">
        <v>0</v>
      </c>
      <c r="J18" s="47">
        <f>I18*E18</f>
        <v>0</v>
      </c>
      <c r="K18" s="47">
        <f>J18+H18</f>
        <v>1000</v>
      </c>
      <c r="L18" s="40" t="s">
        <v>88</v>
      </c>
    </row>
    <row r="19" spans="1:12" s="49" customFormat="1" ht="23.25" customHeight="1">
      <c r="A19" s="40">
        <v>12</v>
      </c>
      <c r="B19" s="41" t="s">
        <v>87</v>
      </c>
      <c r="C19" s="68"/>
      <c r="D19" s="42"/>
      <c r="E19" s="43">
        <v>1</v>
      </c>
      <c r="F19" s="40" t="s">
        <v>36</v>
      </c>
      <c r="G19" s="44">
        <v>2500</v>
      </c>
      <c r="H19" s="45">
        <f t="shared" si="0"/>
        <v>2500</v>
      </c>
      <c r="I19" s="48">
        <v>0</v>
      </c>
      <c r="J19" s="47">
        <f>I19*E19</f>
        <v>0</v>
      </c>
      <c r="K19" s="47">
        <f>J19+H19</f>
        <v>2500</v>
      </c>
      <c r="L19" s="40" t="s">
        <v>89</v>
      </c>
    </row>
    <row r="20" spans="1:12" ht="22.5" customHeight="1">
      <c r="A20" s="50"/>
      <c r="B20" s="151" t="s">
        <v>38</v>
      </c>
      <c r="C20" s="152"/>
      <c r="D20" s="153"/>
      <c r="E20" s="51"/>
      <c r="F20" s="50"/>
      <c r="G20" s="52"/>
      <c r="H20" s="53"/>
      <c r="I20" s="54"/>
      <c r="J20" s="55"/>
      <c r="K20" s="56">
        <f>SUM(K8:K19)</f>
        <v>98981</v>
      </c>
      <c r="L20" s="57"/>
    </row>
    <row r="21" spans="1:12" s="69" customFormat="1" ht="22.5" customHeight="1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2" s="69" customFormat="1" ht="22.5" customHeight="1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2" s="69" customFormat="1" ht="22.5" customHeight="1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</row>
    <row r="24" spans="1:12" s="69" customFormat="1" ht="22.5" customHeight="1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spans="1:12" s="58" customFormat="1" ht="22.5" customHeight="1">
      <c r="B25" s="62"/>
      <c r="C25" s="62"/>
      <c r="D25" s="62"/>
      <c r="E25" s="59"/>
      <c r="G25" s="63"/>
      <c r="H25" s="60"/>
      <c r="I25" s="64"/>
      <c r="J25" s="60"/>
      <c r="K25" s="65"/>
    </row>
    <row r="26" spans="1:12" s="58" customFormat="1" ht="22.5" customHeight="1">
      <c r="B26" s="62"/>
      <c r="C26" s="62"/>
      <c r="D26" s="62"/>
      <c r="E26" s="59"/>
      <c r="G26" s="63"/>
      <c r="H26" s="60"/>
      <c r="I26" s="64"/>
      <c r="J26" s="60"/>
      <c r="K26" s="65"/>
    </row>
    <row r="27" spans="1:12" s="58" customFormat="1" ht="22.5" customHeight="1">
      <c r="B27" s="62"/>
      <c r="C27" s="62"/>
      <c r="D27" s="62"/>
      <c r="E27" s="59"/>
      <c r="G27" s="63"/>
      <c r="H27" s="60"/>
      <c r="I27" s="64"/>
      <c r="J27" s="60"/>
      <c r="K27" s="65"/>
    </row>
    <row r="28" spans="1:12" s="58" customFormat="1" ht="22.5" customHeight="1">
      <c r="B28" s="62"/>
      <c r="C28" s="62"/>
      <c r="D28" s="62"/>
      <c r="E28" s="59"/>
      <c r="G28" s="63"/>
      <c r="H28" s="60"/>
      <c r="I28" s="64"/>
      <c r="J28" s="60"/>
      <c r="K28" s="65"/>
    </row>
    <row r="29" spans="1:12" s="49" customFormat="1" ht="22.5" customHeight="1">
      <c r="A29" s="58"/>
      <c r="B29" s="62"/>
      <c r="C29" s="62"/>
      <c r="D29" s="62"/>
      <c r="E29" s="59"/>
      <c r="F29" s="58"/>
      <c r="G29" s="63"/>
      <c r="H29" s="60"/>
      <c r="I29" s="64"/>
      <c r="J29" s="61"/>
      <c r="K29" s="66"/>
    </row>
    <row r="30" spans="1:12" s="49" customFormat="1" ht="22.5" customHeight="1">
      <c r="E30" s="67"/>
    </row>
    <row r="31" spans="1:12" s="49" customFormat="1" ht="22.5" customHeight="1">
      <c r="E31" s="67"/>
    </row>
  </sheetData>
  <mergeCells count="17">
    <mergeCell ref="E5:E6"/>
    <mergeCell ref="F5:F6"/>
    <mergeCell ref="G5:H5"/>
    <mergeCell ref="K1:L1"/>
    <mergeCell ref="K2:L2"/>
    <mergeCell ref="L5:L6"/>
    <mergeCell ref="I5:J5"/>
    <mergeCell ref="B20:D20"/>
    <mergeCell ref="B14:D14"/>
    <mergeCell ref="B15:D15"/>
    <mergeCell ref="A5:A6"/>
    <mergeCell ref="B13:D13"/>
    <mergeCell ref="B16:D16"/>
    <mergeCell ref="B17:D17"/>
    <mergeCell ref="B7:D7"/>
    <mergeCell ref="B12:D12"/>
    <mergeCell ref="B5:D6"/>
  </mergeCells>
  <phoneticPr fontId="0" type="noConversion"/>
  <pageMargins left="0.78740157480314965" right="0.19685039370078741" top="0.39370078740157483" bottom="0" header="0.31496062992125984" footer="0.19685039370078741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2"/>
  <sheetViews>
    <sheetView topLeftCell="A4" workbookViewId="0">
      <selection activeCell="D8" sqref="D8"/>
    </sheetView>
  </sheetViews>
  <sheetFormatPr defaultRowHeight="21.75"/>
  <cols>
    <col min="1" max="1" width="4.875" style="3" customWidth="1"/>
    <col min="2" max="2" width="4.125" style="3" customWidth="1"/>
    <col min="3" max="3" width="14.125" style="3" customWidth="1"/>
    <col min="4" max="4" width="10.375" style="3" customWidth="1"/>
    <col min="5" max="5" width="16.25" style="3" customWidth="1"/>
    <col min="6" max="6" width="9" style="3"/>
    <col min="7" max="7" width="14.75" style="3" customWidth="1"/>
    <col min="8" max="8" width="10" style="3" customWidth="1"/>
    <col min="9" max="16384" width="9" style="3"/>
  </cols>
  <sheetData>
    <row r="1" spans="1:8" ht="26.25">
      <c r="A1" s="148" t="s">
        <v>56</v>
      </c>
      <c r="B1" s="148"/>
      <c r="C1" s="148"/>
      <c r="D1" s="148"/>
      <c r="E1" s="148"/>
      <c r="F1" s="148"/>
      <c r="G1" s="148"/>
      <c r="H1" s="96" t="s">
        <v>0</v>
      </c>
    </row>
    <row r="2" spans="1:8" ht="27.75" customHeight="1">
      <c r="A2" s="25" t="s">
        <v>90</v>
      </c>
      <c r="B2" s="25"/>
      <c r="C2" s="147" t="s">
        <v>93</v>
      </c>
      <c r="D2" s="147"/>
      <c r="E2" s="147"/>
      <c r="F2" s="147"/>
      <c r="G2" s="147"/>
      <c r="H2" s="147"/>
    </row>
    <row r="3" spans="1:8" ht="23.25">
      <c r="A3" s="25" t="s">
        <v>41</v>
      </c>
      <c r="B3" s="25"/>
      <c r="C3" s="26" t="s">
        <v>74</v>
      </c>
      <c r="D3" s="71" t="s">
        <v>75</v>
      </c>
    </row>
    <row r="4" spans="1:8" ht="23.25">
      <c r="A4" s="25" t="s">
        <v>44</v>
      </c>
      <c r="B4" s="25"/>
      <c r="C4" s="26" t="s">
        <v>45</v>
      </c>
      <c r="E4" s="26"/>
    </row>
    <row r="5" spans="1:8" ht="23.25">
      <c r="A5" s="25" t="s">
        <v>91</v>
      </c>
      <c r="B5" s="25"/>
      <c r="E5" s="26" t="s">
        <v>94</v>
      </c>
    </row>
    <row r="6" spans="1:8" ht="23.25">
      <c r="A6" s="25" t="s">
        <v>1</v>
      </c>
      <c r="B6" s="25"/>
      <c r="E6" s="26"/>
    </row>
    <row r="7" spans="1:8" ht="23.25">
      <c r="A7" s="25" t="s">
        <v>92</v>
      </c>
      <c r="B7" s="25"/>
      <c r="D7" s="26" t="s">
        <v>105</v>
      </c>
    </row>
    <row r="8" spans="1:8" ht="23.25">
      <c r="A8" s="25" t="s">
        <v>103</v>
      </c>
      <c r="B8" s="25"/>
      <c r="D8" s="72"/>
    </row>
    <row r="9" spans="1:8">
      <c r="A9" s="73" t="s">
        <v>2</v>
      </c>
      <c r="B9" s="141" t="s">
        <v>3</v>
      </c>
      <c r="C9" s="142"/>
      <c r="D9" s="143"/>
      <c r="E9" s="73" t="s">
        <v>4</v>
      </c>
      <c r="F9" s="149" t="s">
        <v>5</v>
      </c>
      <c r="G9" s="73" t="s">
        <v>6</v>
      </c>
      <c r="H9" s="149" t="s">
        <v>7</v>
      </c>
    </row>
    <row r="10" spans="1:8">
      <c r="A10" s="10" t="s">
        <v>8</v>
      </c>
      <c r="B10" s="144"/>
      <c r="C10" s="145"/>
      <c r="D10" s="146"/>
      <c r="E10" s="10" t="s">
        <v>9</v>
      </c>
      <c r="F10" s="150"/>
      <c r="G10" s="10" t="s">
        <v>9</v>
      </c>
      <c r="H10" s="150"/>
    </row>
    <row r="11" spans="1:8">
      <c r="A11" s="11">
        <v>1</v>
      </c>
      <c r="B11" s="74" t="s">
        <v>10</v>
      </c>
      <c r="C11" s="75"/>
      <c r="D11" s="76"/>
      <c r="E11" s="77">
        <f>ปร.4!K20</f>
        <v>98981</v>
      </c>
      <c r="F11" s="78">
        <v>1.2734000000000001</v>
      </c>
      <c r="G11" s="77">
        <f>F11*E11</f>
        <v>126042.4054</v>
      </c>
      <c r="H11" s="11" t="s">
        <v>102</v>
      </c>
    </row>
    <row r="12" spans="1:8">
      <c r="A12" s="11">
        <v>2</v>
      </c>
      <c r="B12" s="74" t="s">
        <v>11</v>
      </c>
      <c r="C12" s="75"/>
      <c r="D12" s="76"/>
      <c r="E12" s="77"/>
      <c r="F12" s="78"/>
      <c r="G12" s="77"/>
      <c r="H12" s="79"/>
    </row>
    <row r="13" spans="1:8">
      <c r="A13" s="11">
        <v>3</v>
      </c>
      <c r="B13" s="74" t="s">
        <v>12</v>
      </c>
      <c r="C13" s="75"/>
      <c r="D13" s="76"/>
      <c r="E13" s="79"/>
      <c r="F13" s="79"/>
      <c r="G13" s="80"/>
      <c r="H13" s="79"/>
    </row>
    <row r="14" spans="1:8">
      <c r="A14" s="11">
        <v>4</v>
      </c>
      <c r="B14" s="74" t="s">
        <v>13</v>
      </c>
      <c r="C14" s="75"/>
      <c r="D14" s="76"/>
      <c r="E14" s="79"/>
      <c r="F14" s="79"/>
      <c r="G14" s="80"/>
      <c r="H14" s="79"/>
    </row>
    <row r="15" spans="1:8">
      <c r="A15" s="79"/>
      <c r="B15" s="74" t="s">
        <v>48</v>
      </c>
      <c r="C15" s="75"/>
      <c r="D15" s="76"/>
      <c r="E15" s="79"/>
      <c r="F15" s="79"/>
      <c r="G15" s="81"/>
      <c r="H15" s="79"/>
    </row>
    <row r="16" spans="1:8">
      <c r="A16" s="79"/>
      <c r="B16" s="74" t="s">
        <v>49</v>
      </c>
      <c r="C16" s="75"/>
      <c r="D16" s="76"/>
      <c r="E16" s="79"/>
      <c r="F16" s="79"/>
      <c r="G16" s="81"/>
      <c r="H16" s="79"/>
    </row>
    <row r="17" spans="1:10">
      <c r="A17" s="79"/>
      <c r="B17" s="74" t="s">
        <v>57</v>
      </c>
      <c r="C17" s="75"/>
      <c r="D17" s="76"/>
      <c r="E17" s="79"/>
      <c r="F17" s="79"/>
      <c r="G17" s="81"/>
      <c r="H17" s="79"/>
    </row>
    <row r="18" spans="1:10">
      <c r="A18" s="79"/>
      <c r="B18" s="74" t="s">
        <v>14</v>
      </c>
      <c r="C18" s="75"/>
      <c r="D18" s="82"/>
      <c r="E18" s="83"/>
      <c r="F18" s="84"/>
      <c r="G18" s="77">
        <f>SUM(G11:G17)</f>
        <v>126042.4054</v>
      </c>
      <c r="H18" s="79"/>
    </row>
    <row r="19" spans="1:10">
      <c r="A19" s="79"/>
      <c r="B19" s="85" t="s">
        <v>15</v>
      </c>
      <c r="C19" s="75"/>
      <c r="D19" s="86"/>
      <c r="E19" s="86"/>
      <c r="F19" s="86"/>
      <c r="G19" s="87">
        <v>126000</v>
      </c>
      <c r="H19" s="88"/>
    </row>
    <row r="20" spans="1:10">
      <c r="A20" s="79"/>
      <c r="B20" s="89" t="s">
        <v>16</v>
      </c>
      <c r="C20" s="75"/>
      <c r="D20" s="83"/>
      <c r="E20" s="90" t="str">
        <f>BAHTTEXT(G19)</f>
        <v>หนึ่งแสนสองหมื่นหกพันบาทถ้วน</v>
      </c>
      <c r="F20" s="83"/>
      <c r="G20" s="83"/>
      <c r="H20" s="84"/>
    </row>
    <row r="21" spans="1:10">
      <c r="A21" s="79"/>
      <c r="B21" s="89" t="s">
        <v>17</v>
      </c>
      <c r="C21" s="75"/>
      <c r="D21" s="87">
        <v>1484</v>
      </c>
      <c r="E21" s="83" t="s">
        <v>18</v>
      </c>
      <c r="F21" s="83"/>
      <c r="G21" s="83"/>
      <c r="H21" s="84"/>
    </row>
    <row r="22" spans="1:10">
      <c r="A22" s="79"/>
      <c r="B22" s="89" t="s">
        <v>19</v>
      </c>
      <c r="C22" s="75"/>
      <c r="D22" s="91">
        <v>0</v>
      </c>
      <c r="E22" s="83" t="s">
        <v>20</v>
      </c>
      <c r="F22" s="83"/>
      <c r="G22" s="83"/>
      <c r="H22" s="84"/>
    </row>
    <row r="23" spans="1:10" ht="23.25">
      <c r="A23" s="173" t="s">
        <v>47</v>
      </c>
      <c r="B23" s="173"/>
      <c r="C23" s="173"/>
      <c r="D23" s="173"/>
      <c r="E23" s="173"/>
      <c r="F23" s="173"/>
      <c r="G23" s="173"/>
      <c r="H23" s="173"/>
    </row>
    <row r="24" spans="1:10" s="26" customFormat="1" ht="23.25"/>
    <row r="25" spans="1:10" s="26" customFormat="1" ht="26.25">
      <c r="A25" s="140"/>
      <c r="B25" s="140"/>
      <c r="C25" s="140"/>
      <c r="D25" s="140"/>
      <c r="E25" s="140"/>
      <c r="F25" s="140"/>
      <c r="G25" s="140"/>
      <c r="H25" s="140"/>
      <c r="I25" s="140"/>
      <c r="J25" s="140"/>
    </row>
    <row r="26" spans="1:10" s="26" customFormat="1" ht="23.25">
      <c r="J26" s="3"/>
    </row>
    <row r="27" spans="1:10" s="26" customFormat="1" ht="23.25">
      <c r="J27" s="20"/>
    </row>
    <row r="28" spans="1:10" s="26" customFormat="1" ht="23.25">
      <c r="J28" s="20"/>
    </row>
    <row r="29" spans="1:10" s="26" customFormat="1" ht="23.25"/>
    <row r="30" spans="1:10" s="26" customFormat="1" ht="23.25"/>
    <row r="31" spans="1:10" s="26" customFormat="1" ht="23.25"/>
    <row r="32" spans="1:10" s="26" customFormat="1" ht="23.25"/>
  </sheetData>
  <mergeCells count="6">
    <mergeCell ref="A23:H23"/>
    <mergeCell ref="A1:G1"/>
    <mergeCell ref="C2:H2"/>
    <mergeCell ref="B9:D10"/>
    <mergeCell ref="F9:F10"/>
    <mergeCell ref="H9:H10"/>
  </mergeCells>
  <pageMargins left="0.7" right="0.43" top="0.75" bottom="0.44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41"/>
  <sheetViews>
    <sheetView view="pageBreakPreview" topLeftCell="A13" zoomScale="75" zoomScaleSheetLayoutView="75" workbookViewId="0">
      <selection activeCell="E37" sqref="E37"/>
    </sheetView>
  </sheetViews>
  <sheetFormatPr defaultRowHeight="22.5" customHeight="1"/>
  <cols>
    <col min="1" max="1" width="7" style="26" customWidth="1"/>
    <col min="2" max="3" width="6.75" style="26" customWidth="1"/>
    <col min="4" max="4" width="25.625" style="26" customWidth="1"/>
    <col min="5" max="5" width="9" style="27"/>
    <col min="6" max="6" width="8" style="26" customWidth="1"/>
    <col min="7" max="7" width="10.125" style="26" customWidth="1"/>
    <col min="8" max="8" width="10.875" style="26" customWidth="1"/>
    <col min="9" max="9" width="10.25" style="26" customWidth="1"/>
    <col min="10" max="10" width="10.125" style="26" customWidth="1"/>
    <col min="11" max="11" width="14" style="26" customWidth="1"/>
    <col min="12" max="12" width="8.375" style="26" customWidth="1"/>
    <col min="13" max="16384" width="9" style="26"/>
  </cols>
  <sheetData>
    <row r="1" spans="1:12" ht="22.5" customHeight="1">
      <c r="A1" s="25" t="s">
        <v>72</v>
      </c>
      <c r="C1" s="26" t="s">
        <v>73</v>
      </c>
      <c r="K1" s="172" t="s">
        <v>58</v>
      </c>
      <c r="L1" s="172"/>
    </row>
    <row r="2" spans="1:12" ht="22.5" customHeight="1">
      <c r="A2" s="25" t="s">
        <v>69</v>
      </c>
      <c r="C2" s="26" t="s">
        <v>76</v>
      </c>
      <c r="F2" s="25"/>
      <c r="H2" s="25" t="s">
        <v>1</v>
      </c>
      <c r="K2" s="172" t="s">
        <v>26</v>
      </c>
      <c r="L2" s="172"/>
    </row>
    <row r="3" spans="1:12" ht="22.5" customHeight="1">
      <c r="A3" s="25" t="s">
        <v>70</v>
      </c>
      <c r="C3" s="26" t="s">
        <v>77</v>
      </c>
      <c r="F3" s="25"/>
      <c r="H3" s="25" t="s">
        <v>41</v>
      </c>
      <c r="I3" s="26" t="s">
        <v>74</v>
      </c>
      <c r="J3" s="26" t="s">
        <v>75</v>
      </c>
    </row>
    <row r="4" spans="1:12" ht="22.5" customHeight="1">
      <c r="A4" s="25" t="s">
        <v>71</v>
      </c>
      <c r="C4" s="26" t="s">
        <v>42</v>
      </c>
      <c r="F4" s="25"/>
      <c r="H4" s="26" t="s">
        <v>104</v>
      </c>
    </row>
    <row r="5" spans="1:12" s="29" customFormat="1" ht="22.5" customHeight="1">
      <c r="A5" s="157" t="s">
        <v>27</v>
      </c>
      <c r="B5" s="162" t="s">
        <v>3</v>
      </c>
      <c r="C5" s="163"/>
      <c r="D5" s="164"/>
      <c r="E5" s="168" t="s">
        <v>28</v>
      </c>
      <c r="F5" s="157" t="s">
        <v>29</v>
      </c>
      <c r="G5" s="170" t="s">
        <v>30</v>
      </c>
      <c r="H5" s="171"/>
      <c r="I5" s="170" t="s">
        <v>31</v>
      </c>
      <c r="J5" s="171"/>
      <c r="K5" s="94" t="s">
        <v>40</v>
      </c>
      <c r="L5" s="157" t="s">
        <v>7</v>
      </c>
    </row>
    <row r="6" spans="1:12" s="29" customFormat="1" ht="22.5" customHeight="1">
      <c r="A6" s="158"/>
      <c r="B6" s="165"/>
      <c r="C6" s="166"/>
      <c r="D6" s="167"/>
      <c r="E6" s="169" t="s">
        <v>28</v>
      </c>
      <c r="F6" s="158" t="s">
        <v>29</v>
      </c>
      <c r="G6" s="30" t="s">
        <v>32</v>
      </c>
      <c r="H6" s="31" t="s">
        <v>33</v>
      </c>
      <c r="I6" s="30" t="s">
        <v>32</v>
      </c>
      <c r="J6" s="30" t="s">
        <v>33</v>
      </c>
      <c r="K6" s="95" t="s">
        <v>39</v>
      </c>
      <c r="L6" s="158"/>
    </row>
    <row r="7" spans="1:12" s="29" customFormat="1" ht="23.25" customHeight="1">
      <c r="A7" s="106"/>
      <c r="B7" s="187" t="s">
        <v>50</v>
      </c>
      <c r="C7" s="188"/>
      <c r="D7" s="189"/>
      <c r="E7" s="107"/>
      <c r="F7" s="106"/>
      <c r="G7" s="108"/>
      <c r="H7" s="109"/>
      <c r="I7" s="110"/>
      <c r="J7" s="111"/>
      <c r="K7" s="107"/>
      <c r="L7" s="106"/>
    </row>
    <row r="8" spans="1:12" ht="23.25" customHeight="1">
      <c r="A8" s="112">
        <v>1</v>
      </c>
      <c r="B8" s="113" t="s">
        <v>79</v>
      </c>
      <c r="C8" s="114"/>
      <c r="D8" s="115"/>
      <c r="E8" s="116">
        <v>371</v>
      </c>
      <c r="F8" s="112" t="s">
        <v>34</v>
      </c>
      <c r="G8" s="117">
        <v>175</v>
      </c>
      <c r="H8" s="116">
        <f t="shared" ref="H8:H15" si="0">G8*E8</f>
        <v>64925</v>
      </c>
      <c r="I8" s="118">
        <v>72</v>
      </c>
      <c r="J8" s="119">
        <f>I8*E8</f>
        <v>26712</v>
      </c>
      <c r="K8" s="119">
        <f>J8+H8</f>
        <v>91637</v>
      </c>
      <c r="L8" s="120"/>
    </row>
    <row r="9" spans="1:12" ht="23.25" customHeight="1">
      <c r="A9" s="112">
        <v>2</v>
      </c>
      <c r="B9" s="113" t="s">
        <v>80</v>
      </c>
      <c r="C9" s="114"/>
      <c r="D9" s="115"/>
      <c r="E9" s="116">
        <v>20</v>
      </c>
      <c r="F9" s="112" t="s">
        <v>35</v>
      </c>
      <c r="G9" s="117">
        <v>89</v>
      </c>
      <c r="H9" s="116">
        <f t="shared" si="0"/>
        <v>1780</v>
      </c>
      <c r="I9" s="118">
        <v>0</v>
      </c>
      <c r="J9" s="119">
        <v>0</v>
      </c>
      <c r="K9" s="119">
        <f>H9</f>
        <v>1780</v>
      </c>
      <c r="L9" s="120"/>
    </row>
    <row r="10" spans="1:12" ht="23.25" customHeight="1">
      <c r="A10" s="112">
        <v>3</v>
      </c>
      <c r="B10" s="113" t="s">
        <v>81</v>
      </c>
      <c r="C10" s="114"/>
      <c r="D10" s="115"/>
      <c r="E10" s="116">
        <v>1</v>
      </c>
      <c r="F10" s="112" t="s">
        <v>35</v>
      </c>
      <c r="G10" s="117">
        <v>89</v>
      </c>
      <c r="H10" s="116">
        <f t="shared" si="0"/>
        <v>89</v>
      </c>
      <c r="I10" s="118">
        <v>0</v>
      </c>
      <c r="J10" s="119">
        <v>0</v>
      </c>
      <c r="K10" s="119">
        <f>H10</f>
        <v>89</v>
      </c>
      <c r="L10" s="120"/>
    </row>
    <row r="11" spans="1:12" ht="23.25" customHeight="1">
      <c r="A11" s="112">
        <v>4</v>
      </c>
      <c r="B11" s="113" t="s">
        <v>65</v>
      </c>
      <c r="C11" s="114"/>
      <c r="D11" s="115"/>
      <c r="E11" s="116">
        <v>3</v>
      </c>
      <c r="F11" s="112" t="s">
        <v>35</v>
      </c>
      <c r="G11" s="117">
        <v>20</v>
      </c>
      <c r="H11" s="116">
        <f t="shared" si="0"/>
        <v>60</v>
      </c>
      <c r="I11" s="121">
        <v>0</v>
      </c>
      <c r="J11" s="119">
        <v>0</v>
      </c>
      <c r="K11" s="119">
        <f>J12+H11</f>
        <v>60</v>
      </c>
      <c r="L11" s="120"/>
    </row>
    <row r="12" spans="1:12" ht="23.25" customHeight="1">
      <c r="A12" s="112">
        <v>5</v>
      </c>
      <c r="B12" s="181" t="s">
        <v>82</v>
      </c>
      <c r="C12" s="182"/>
      <c r="D12" s="183"/>
      <c r="E12" s="116">
        <v>1</v>
      </c>
      <c r="F12" s="112" t="s">
        <v>35</v>
      </c>
      <c r="G12" s="117">
        <v>1048</v>
      </c>
      <c r="H12" s="116">
        <f t="shared" si="0"/>
        <v>1048</v>
      </c>
      <c r="I12" s="121">
        <v>0</v>
      </c>
      <c r="J12" s="119">
        <f t="shared" ref="J12:J15" si="1">I12*E12</f>
        <v>0</v>
      </c>
      <c r="K12" s="119">
        <f>SUM(H12+J12)</f>
        <v>1048</v>
      </c>
      <c r="L12" s="120"/>
    </row>
    <row r="13" spans="1:12" ht="23.25" customHeight="1">
      <c r="A13" s="112">
        <v>6</v>
      </c>
      <c r="B13" s="181" t="s">
        <v>83</v>
      </c>
      <c r="C13" s="182"/>
      <c r="D13" s="183"/>
      <c r="E13" s="116">
        <v>3</v>
      </c>
      <c r="F13" s="112" t="s">
        <v>35</v>
      </c>
      <c r="G13" s="117">
        <v>35</v>
      </c>
      <c r="H13" s="116">
        <f t="shared" si="0"/>
        <v>105</v>
      </c>
      <c r="I13" s="121">
        <v>0</v>
      </c>
      <c r="J13" s="119">
        <f t="shared" si="1"/>
        <v>0</v>
      </c>
      <c r="K13" s="119">
        <f>H13</f>
        <v>105</v>
      </c>
      <c r="L13" s="120"/>
    </row>
    <row r="14" spans="1:12" ht="23.25" customHeight="1">
      <c r="A14" s="112">
        <v>7</v>
      </c>
      <c r="B14" s="181" t="s">
        <v>84</v>
      </c>
      <c r="C14" s="182"/>
      <c r="D14" s="183"/>
      <c r="E14" s="116">
        <v>3</v>
      </c>
      <c r="F14" s="112" t="s">
        <v>34</v>
      </c>
      <c r="G14" s="117">
        <v>38</v>
      </c>
      <c r="H14" s="116">
        <f t="shared" si="0"/>
        <v>114</v>
      </c>
      <c r="I14" s="121">
        <v>0</v>
      </c>
      <c r="J14" s="119">
        <f t="shared" si="1"/>
        <v>0</v>
      </c>
      <c r="K14" s="119">
        <f>J14+H14</f>
        <v>114</v>
      </c>
      <c r="L14" s="120"/>
    </row>
    <row r="15" spans="1:12" ht="23.25" customHeight="1">
      <c r="A15" s="112">
        <v>8</v>
      </c>
      <c r="B15" s="181" t="s">
        <v>85</v>
      </c>
      <c r="C15" s="182"/>
      <c r="D15" s="183"/>
      <c r="E15" s="116">
        <v>20</v>
      </c>
      <c r="F15" s="112" t="s">
        <v>35</v>
      </c>
      <c r="G15" s="117">
        <v>3</v>
      </c>
      <c r="H15" s="116">
        <f t="shared" si="0"/>
        <v>60</v>
      </c>
      <c r="I15" s="121">
        <v>0</v>
      </c>
      <c r="J15" s="119">
        <f t="shared" si="1"/>
        <v>0</v>
      </c>
      <c r="K15" s="119">
        <f>SUM(H15+J15)</f>
        <v>60</v>
      </c>
      <c r="L15" s="112"/>
    </row>
    <row r="16" spans="1:12" ht="23.25" customHeight="1">
      <c r="A16" s="100"/>
      <c r="B16" s="101"/>
      <c r="C16" s="62"/>
      <c r="D16" s="102"/>
      <c r="E16" s="97"/>
      <c r="F16" s="100"/>
      <c r="G16" s="103"/>
      <c r="H16" s="97"/>
      <c r="I16" s="104"/>
      <c r="J16" s="105"/>
      <c r="K16" s="105"/>
      <c r="L16" s="100"/>
    </row>
    <row r="17" spans="1:12" ht="22.5" customHeight="1">
      <c r="A17" s="98"/>
      <c r="B17" s="174" t="s">
        <v>43</v>
      </c>
      <c r="C17" s="175"/>
      <c r="D17" s="176"/>
      <c r="E17" s="99"/>
      <c r="F17" s="98"/>
      <c r="G17" s="98"/>
      <c r="H17" s="98"/>
      <c r="I17" s="98"/>
      <c r="J17" s="98"/>
      <c r="K17" s="133">
        <f>SUM(K7:K15)</f>
        <v>94893</v>
      </c>
      <c r="L17" s="98"/>
    </row>
    <row r="18" spans="1:12" ht="22.5" customHeight="1">
      <c r="A18" s="177" t="s">
        <v>47</v>
      </c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</row>
    <row r="20" spans="1:12" ht="22.5" customHeight="1">
      <c r="A20" s="140"/>
      <c r="B20" s="140"/>
      <c r="C20" s="140"/>
      <c r="D20" s="140"/>
      <c r="E20" s="140"/>
      <c r="F20" s="140"/>
      <c r="G20" s="140"/>
      <c r="H20" s="140"/>
      <c r="I20" s="140"/>
      <c r="J20" s="140"/>
    </row>
    <row r="21" spans="1:12" ht="22.5" customHeight="1">
      <c r="E21" s="26"/>
      <c r="J21" s="3"/>
    </row>
    <row r="22" spans="1:12" ht="22.5" customHeight="1">
      <c r="E22" s="26"/>
      <c r="J22" s="20"/>
    </row>
    <row r="23" spans="1:12" ht="22.5" customHeight="1">
      <c r="A23" s="25" t="s">
        <v>72</v>
      </c>
      <c r="C23" s="26" t="s">
        <v>73</v>
      </c>
      <c r="K23" s="172" t="s">
        <v>55</v>
      </c>
      <c r="L23" s="172"/>
    </row>
    <row r="24" spans="1:12" ht="22.5" customHeight="1">
      <c r="A24" s="25" t="s">
        <v>69</v>
      </c>
      <c r="C24" s="26" t="s">
        <v>76</v>
      </c>
      <c r="F24" s="25"/>
      <c r="H24" s="25" t="s">
        <v>1</v>
      </c>
      <c r="K24" s="172" t="s">
        <v>26</v>
      </c>
      <c r="L24" s="172"/>
    </row>
    <row r="25" spans="1:12" ht="22.5" customHeight="1">
      <c r="A25" s="25" t="s">
        <v>70</v>
      </c>
      <c r="C25" s="26" t="s">
        <v>77</v>
      </c>
      <c r="F25" s="25"/>
      <c r="H25" s="25" t="s">
        <v>41</v>
      </c>
      <c r="I25" s="26" t="s">
        <v>74</v>
      </c>
      <c r="J25" s="26" t="s">
        <v>75</v>
      </c>
    </row>
    <row r="26" spans="1:12" ht="22.5" customHeight="1">
      <c r="A26" s="25" t="s">
        <v>71</v>
      </c>
      <c r="C26" s="26" t="s">
        <v>42</v>
      </c>
      <c r="F26" s="25"/>
      <c r="H26" s="26" t="s">
        <v>104</v>
      </c>
    </row>
    <row r="27" spans="1:12" s="29" customFormat="1" ht="22.5" customHeight="1">
      <c r="A27" s="157" t="s">
        <v>27</v>
      </c>
      <c r="B27" s="162" t="s">
        <v>3</v>
      </c>
      <c r="C27" s="163"/>
      <c r="D27" s="164"/>
      <c r="E27" s="168" t="s">
        <v>28</v>
      </c>
      <c r="F27" s="157" t="s">
        <v>29</v>
      </c>
      <c r="G27" s="170" t="s">
        <v>30</v>
      </c>
      <c r="H27" s="171"/>
      <c r="I27" s="170" t="s">
        <v>31</v>
      </c>
      <c r="J27" s="171"/>
      <c r="K27" s="94" t="s">
        <v>40</v>
      </c>
      <c r="L27" s="157" t="s">
        <v>7</v>
      </c>
    </row>
    <row r="28" spans="1:12" s="29" customFormat="1" ht="22.5" customHeight="1">
      <c r="A28" s="158"/>
      <c r="B28" s="165"/>
      <c r="C28" s="166"/>
      <c r="D28" s="167"/>
      <c r="E28" s="169" t="s">
        <v>28</v>
      </c>
      <c r="F28" s="158" t="s">
        <v>29</v>
      </c>
      <c r="G28" s="30" t="s">
        <v>32</v>
      </c>
      <c r="H28" s="31" t="s">
        <v>33</v>
      </c>
      <c r="I28" s="30" t="s">
        <v>32</v>
      </c>
      <c r="J28" s="30" t="s">
        <v>33</v>
      </c>
      <c r="K28" s="95" t="s">
        <v>39</v>
      </c>
      <c r="L28" s="158"/>
    </row>
    <row r="29" spans="1:12" s="29" customFormat="1" ht="22.5" customHeight="1">
      <c r="A29" s="123"/>
      <c r="B29" s="178" t="s">
        <v>61</v>
      </c>
      <c r="C29" s="179"/>
      <c r="D29" s="180"/>
      <c r="E29" s="124"/>
      <c r="F29" s="123"/>
      <c r="G29" s="125"/>
      <c r="H29" s="100"/>
      <c r="I29" s="100"/>
      <c r="J29" s="100"/>
      <c r="K29" s="134">
        <f>K17</f>
        <v>94893</v>
      </c>
      <c r="L29" s="123"/>
    </row>
    <row r="30" spans="1:12" s="49" customFormat="1" ht="23.25" customHeight="1">
      <c r="A30" s="112">
        <v>9</v>
      </c>
      <c r="B30" s="181" t="s">
        <v>59</v>
      </c>
      <c r="C30" s="182"/>
      <c r="D30" s="183"/>
      <c r="E30" s="116">
        <v>4</v>
      </c>
      <c r="F30" s="112" t="s">
        <v>37</v>
      </c>
      <c r="G30" s="117">
        <v>122</v>
      </c>
      <c r="H30" s="116">
        <f>G30*E30</f>
        <v>488</v>
      </c>
      <c r="I30" s="121">
        <v>0</v>
      </c>
      <c r="J30" s="119">
        <f>I30*E30</f>
        <v>0</v>
      </c>
      <c r="K30" s="119">
        <f>J30+H30</f>
        <v>488</v>
      </c>
      <c r="L30" s="112"/>
    </row>
    <row r="31" spans="1:12" s="49" customFormat="1" ht="23.25" customHeight="1">
      <c r="A31" s="112">
        <v>10</v>
      </c>
      <c r="B31" s="181" t="s">
        <v>60</v>
      </c>
      <c r="C31" s="182"/>
      <c r="D31" s="183"/>
      <c r="E31" s="116">
        <v>2</v>
      </c>
      <c r="F31" s="112" t="s">
        <v>51</v>
      </c>
      <c r="G31" s="117">
        <v>20</v>
      </c>
      <c r="H31" s="116">
        <f>G31*E31</f>
        <v>40</v>
      </c>
      <c r="I31" s="121">
        <v>0</v>
      </c>
      <c r="J31" s="119">
        <f>I31*E31</f>
        <v>0</v>
      </c>
      <c r="K31" s="119">
        <v>100</v>
      </c>
      <c r="L31" s="112"/>
    </row>
    <row r="32" spans="1:12" s="49" customFormat="1" ht="23.25" customHeight="1">
      <c r="A32" s="112">
        <v>11</v>
      </c>
      <c r="B32" s="113" t="s">
        <v>86</v>
      </c>
      <c r="C32" s="114"/>
      <c r="D32" s="115"/>
      <c r="E32" s="116">
        <v>1</v>
      </c>
      <c r="F32" s="112" t="s">
        <v>36</v>
      </c>
      <c r="G32" s="117">
        <v>1000</v>
      </c>
      <c r="H32" s="116">
        <f>G32*E32</f>
        <v>1000</v>
      </c>
      <c r="I32" s="121">
        <v>0</v>
      </c>
      <c r="J32" s="119">
        <f>I32*E32</f>
        <v>0</v>
      </c>
      <c r="K32" s="119">
        <f>J32+H32</f>
        <v>1000</v>
      </c>
      <c r="L32" s="112" t="s">
        <v>88</v>
      </c>
    </row>
    <row r="33" spans="1:12" s="49" customFormat="1" ht="23.25" customHeight="1">
      <c r="A33" s="112">
        <v>12</v>
      </c>
      <c r="B33" s="122" t="s">
        <v>106</v>
      </c>
      <c r="C33" s="114"/>
      <c r="D33" s="115"/>
      <c r="E33" s="116">
        <v>1</v>
      </c>
      <c r="F33" s="112" t="s">
        <v>36</v>
      </c>
      <c r="G33" s="117">
        <v>2500</v>
      </c>
      <c r="H33" s="116">
        <f>G33*E33</f>
        <v>2500</v>
      </c>
      <c r="I33" s="121">
        <v>0</v>
      </c>
      <c r="J33" s="119">
        <f>I33*E33</f>
        <v>0</v>
      </c>
      <c r="K33" s="119">
        <f>J33+H33</f>
        <v>2500</v>
      </c>
      <c r="L33" s="112" t="s">
        <v>89</v>
      </c>
    </row>
    <row r="34" spans="1:12" s="49" customFormat="1" ht="23.25" customHeight="1">
      <c r="A34" s="112"/>
      <c r="B34" s="113"/>
      <c r="C34" s="114"/>
      <c r="D34" s="115"/>
      <c r="E34" s="116"/>
      <c r="F34" s="112"/>
      <c r="G34" s="117"/>
      <c r="H34" s="116"/>
      <c r="I34" s="135"/>
      <c r="J34" s="119"/>
      <c r="K34" s="119"/>
      <c r="L34" s="112"/>
    </row>
    <row r="35" spans="1:12" ht="22.5" customHeight="1">
      <c r="A35" s="30"/>
      <c r="B35" s="184" t="s">
        <v>38</v>
      </c>
      <c r="C35" s="185"/>
      <c r="D35" s="186"/>
      <c r="E35" s="126"/>
      <c r="F35" s="30"/>
      <c r="G35" s="127"/>
      <c r="H35" s="128"/>
      <c r="I35" s="129"/>
      <c r="J35" s="130"/>
      <c r="K35" s="131">
        <f>SUM(K29:K34)</f>
        <v>98981</v>
      </c>
      <c r="L35" s="132"/>
    </row>
    <row r="36" spans="1:12" ht="22.5" customHeight="1">
      <c r="A36" s="177" t="s">
        <v>47</v>
      </c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</row>
    <row r="37" spans="1:12" ht="22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</row>
    <row r="39" spans="1:12" ht="22.5" customHeight="1">
      <c r="A39" s="140"/>
      <c r="B39" s="140"/>
      <c r="C39" s="140"/>
      <c r="D39" s="140"/>
      <c r="E39" s="140"/>
      <c r="F39" s="140"/>
      <c r="G39" s="140"/>
      <c r="H39" s="140"/>
      <c r="I39" s="140"/>
      <c r="J39" s="140"/>
    </row>
    <row r="40" spans="1:12" ht="22.5" customHeight="1">
      <c r="E40" s="26"/>
      <c r="J40" s="3"/>
    </row>
    <row r="41" spans="1:12" ht="22.5" customHeight="1">
      <c r="E41" s="26"/>
      <c r="J41" s="20"/>
    </row>
  </sheetData>
  <mergeCells count="30">
    <mergeCell ref="A36:L36"/>
    <mergeCell ref="K1:L1"/>
    <mergeCell ref="K2:L2"/>
    <mergeCell ref="A5:A6"/>
    <mergeCell ref="B5:D6"/>
    <mergeCell ref="E5:E6"/>
    <mergeCell ref="F5:F6"/>
    <mergeCell ref="G5:H5"/>
    <mergeCell ref="I5:J5"/>
    <mergeCell ref="L5:L6"/>
    <mergeCell ref="B7:D7"/>
    <mergeCell ref="B12:D12"/>
    <mergeCell ref="B13:D13"/>
    <mergeCell ref="B14:D14"/>
    <mergeCell ref="B15:D15"/>
    <mergeCell ref="B35:D35"/>
    <mergeCell ref="K23:L23"/>
    <mergeCell ref="K24:L24"/>
    <mergeCell ref="A27:A28"/>
    <mergeCell ref="B27:D28"/>
    <mergeCell ref="E27:E28"/>
    <mergeCell ref="F27:F28"/>
    <mergeCell ref="G27:H27"/>
    <mergeCell ref="I27:J27"/>
    <mergeCell ref="B30:D30"/>
    <mergeCell ref="L27:L28"/>
    <mergeCell ref="B17:D17"/>
    <mergeCell ref="A18:L18"/>
    <mergeCell ref="B29:D29"/>
    <mergeCell ref="B31:D31"/>
  </mergeCells>
  <pageMargins left="0.70866141732283472" right="0.23622047244094491" top="0.74803149606299213" bottom="0.21" header="0.31496062992125984" footer="0.27"/>
  <pageSetup paperSize="9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L25"/>
  <sheetViews>
    <sheetView tabSelected="1" topLeftCell="D1" workbookViewId="0">
      <selection activeCell="I26" sqref="I26"/>
    </sheetView>
  </sheetViews>
  <sheetFormatPr defaultRowHeight="23.25" customHeight="1"/>
  <cols>
    <col min="1" max="1" width="10.125" style="1" customWidth="1"/>
    <col min="2" max="2" width="5.75" style="1" customWidth="1"/>
    <col min="3" max="3" width="35" style="1" customWidth="1"/>
    <col min="4" max="5" width="9" style="1"/>
    <col min="6" max="6" width="8.875" style="1" customWidth="1"/>
    <col min="7" max="7" width="9" style="1"/>
    <col min="8" max="8" width="10.5" style="1" customWidth="1"/>
    <col min="9" max="9" width="9.625" style="1" customWidth="1"/>
    <col min="10" max="10" width="13.125" style="1" customWidth="1"/>
    <col min="11" max="11" width="10.125" style="1" customWidth="1"/>
    <col min="12" max="16384" width="9" style="1"/>
  </cols>
  <sheetData>
    <row r="1" spans="1:12" ht="23.25" customHeight="1">
      <c r="A1" s="192" t="s">
        <v>54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</row>
    <row r="2" spans="1:12" ht="23.25" customHeight="1">
      <c r="A2" s="2" t="s">
        <v>67</v>
      </c>
      <c r="C2" s="26" t="s">
        <v>73</v>
      </c>
      <c r="D2" s="2"/>
      <c r="E2" s="4"/>
      <c r="F2" s="4"/>
      <c r="G2" s="4"/>
      <c r="H2" s="4"/>
      <c r="I2" s="5"/>
      <c r="J2" s="6"/>
      <c r="K2" s="3"/>
    </row>
    <row r="3" spans="1:12" ht="23.25" customHeight="1">
      <c r="A3" s="2" t="s">
        <v>62</v>
      </c>
      <c r="C3" s="7" t="s">
        <v>63</v>
      </c>
      <c r="D3" s="2"/>
      <c r="E3" s="4"/>
      <c r="F3" s="8"/>
      <c r="G3" s="5"/>
      <c r="H3" s="4"/>
      <c r="I3" s="193"/>
      <c r="J3" s="193"/>
      <c r="K3" s="3"/>
    </row>
    <row r="4" spans="1:12" ht="23.25" customHeight="1">
      <c r="A4" s="2" t="s">
        <v>68</v>
      </c>
      <c r="C4" s="5" t="s">
        <v>64</v>
      </c>
      <c r="D4" s="2"/>
      <c r="E4" s="5"/>
      <c r="F4" s="8"/>
      <c r="G4" s="5"/>
      <c r="H4" s="5"/>
      <c r="I4" s="5"/>
      <c r="J4" s="5"/>
      <c r="K4" s="3"/>
    </row>
    <row r="5" spans="1:12" ht="23.25" customHeight="1">
      <c r="A5" s="149" t="s">
        <v>27</v>
      </c>
      <c r="B5" s="141" t="s">
        <v>3</v>
      </c>
      <c r="C5" s="143"/>
      <c r="D5" s="196" t="s">
        <v>28</v>
      </c>
      <c r="E5" s="149" t="s">
        <v>29</v>
      </c>
      <c r="F5" s="198" t="s">
        <v>30</v>
      </c>
      <c r="G5" s="199"/>
      <c r="H5" s="198" t="s">
        <v>31</v>
      </c>
      <c r="I5" s="199"/>
      <c r="J5" s="9" t="s">
        <v>40</v>
      </c>
      <c r="K5" s="149" t="s">
        <v>7</v>
      </c>
      <c r="L5" s="139"/>
    </row>
    <row r="6" spans="1:12" ht="23.25" customHeight="1">
      <c r="A6" s="150"/>
      <c r="B6" s="194"/>
      <c r="C6" s="195"/>
      <c r="D6" s="197" t="s">
        <v>28</v>
      </c>
      <c r="E6" s="150" t="s">
        <v>29</v>
      </c>
      <c r="F6" s="10" t="s">
        <v>32</v>
      </c>
      <c r="G6" s="11" t="s">
        <v>33</v>
      </c>
      <c r="H6" s="10" t="s">
        <v>32</v>
      </c>
      <c r="I6" s="10" t="s">
        <v>33</v>
      </c>
      <c r="J6" s="12" t="s">
        <v>39</v>
      </c>
      <c r="K6" s="150"/>
      <c r="L6" s="139"/>
    </row>
    <row r="7" spans="1:12" s="29" customFormat="1" ht="23.25" customHeight="1">
      <c r="A7" s="33"/>
      <c r="B7" s="159" t="s">
        <v>50</v>
      </c>
      <c r="C7" s="161"/>
      <c r="D7" s="136"/>
      <c r="E7" s="34"/>
      <c r="F7" s="33"/>
      <c r="G7" s="35"/>
      <c r="H7" s="36"/>
      <c r="I7" s="37"/>
      <c r="J7" s="38"/>
      <c r="K7" s="39"/>
      <c r="L7" s="58"/>
    </row>
    <row r="8" spans="1:12" s="26" customFormat="1" ht="23.25" customHeight="1">
      <c r="A8" s="40">
        <v>1</v>
      </c>
      <c r="B8" s="92" t="s">
        <v>79</v>
      </c>
      <c r="C8" s="93"/>
      <c r="D8" s="43">
        <v>371</v>
      </c>
      <c r="E8" s="40" t="s">
        <v>34</v>
      </c>
      <c r="F8" s="44"/>
      <c r="G8" s="45"/>
      <c r="H8" s="46"/>
      <c r="I8" s="47"/>
      <c r="J8" s="47"/>
      <c r="K8" s="13"/>
      <c r="L8" s="49"/>
    </row>
    <row r="9" spans="1:12" s="26" customFormat="1" ht="23.25" customHeight="1">
      <c r="A9" s="40">
        <v>2</v>
      </c>
      <c r="B9" s="92" t="s">
        <v>80</v>
      </c>
      <c r="C9" s="93"/>
      <c r="D9" s="43">
        <v>20</v>
      </c>
      <c r="E9" s="40" t="s">
        <v>35</v>
      </c>
      <c r="F9" s="44"/>
      <c r="G9" s="45"/>
      <c r="H9" s="46"/>
      <c r="I9" s="47"/>
      <c r="J9" s="47"/>
      <c r="K9" s="13"/>
      <c r="L9" s="49"/>
    </row>
    <row r="10" spans="1:12" s="26" customFormat="1" ht="23.25" customHeight="1">
      <c r="A10" s="40">
        <v>3</v>
      </c>
      <c r="B10" s="92" t="s">
        <v>81</v>
      </c>
      <c r="C10" s="93"/>
      <c r="D10" s="43">
        <v>1</v>
      </c>
      <c r="E10" s="40" t="s">
        <v>35</v>
      </c>
      <c r="F10" s="44"/>
      <c r="G10" s="45"/>
      <c r="H10" s="46"/>
      <c r="I10" s="47"/>
      <c r="J10" s="47"/>
      <c r="K10" s="13"/>
      <c r="L10" s="49"/>
    </row>
    <row r="11" spans="1:12" s="26" customFormat="1" ht="23.25" customHeight="1">
      <c r="A11" s="40">
        <v>4</v>
      </c>
      <c r="B11" s="92" t="s">
        <v>65</v>
      </c>
      <c r="C11" s="93"/>
      <c r="D11" s="43">
        <v>3</v>
      </c>
      <c r="E11" s="40" t="s">
        <v>35</v>
      </c>
      <c r="F11" s="44"/>
      <c r="G11" s="45"/>
      <c r="H11" s="48"/>
      <c r="I11" s="47"/>
      <c r="J11" s="47"/>
      <c r="K11" s="13"/>
      <c r="L11" s="49"/>
    </row>
    <row r="12" spans="1:12" s="26" customFormat="1" ht="23.25" customHeight="1">
      <c r="A12" s="40">
        <v>5</v>
      </c>
      <c r="B12" s="137" t="s">
        <v>82</v>
      </c>
      <c r="C12" s="138"/>
      <c r="D12" s="43">
        <v>1</v>
      </c>
      <c r="E12" s="40" t="s">
        <v>35</v>
      </c>
      <c r="F12" s="44"/>
      <c r="G12" s="45"/>
      <c r="H12" s="48"/>
      <c r="I12" s="47"/>
      <c r="J12" s="47"/>
      <c r="K12" s="13"/>
      <c r="L12" s="49"/>
    </row>
    <row r="13" spans="1:12" s="26" customFormat="1" ht="23.25" customHeight="1">
      <c r="A13" s="40">
        <v>6</v>
      </c>
      <c r="B13" s="137" t="s">
        <v>83</v>
      </c>
      <c r="C13" s="138"/>
      <c r="D13" s="43">
        <v>3</v>
      </c>
      <c r="E13" s="40" t="s">
        <v>35</v>
      </c>
      <c r="F13" s="44"/>
      <c r="G13" s="45"/>
      <c r="H13" s="48"/>
      <c r="I13" s="47"/>
      <c r="J13" s="47"/>
      <c r="K13" s="13"/>
      <c r="L13" s="49"/>
    </row>
    <row r="14" spans="1:12" s="26" customFormat="1" ht="23.25" customHeight="1">
      <c r="A14" s="40">
        <v>7</v>
      </c>
      <c r="B14" s="137" t="s">
        <v>84</v>
      </c>
      <c r="C14" s="138"/>
      <c r="D14" s="43">
        <v>3</v>
      </c>
      <c r="E14" s="40" t="s">
        <v>34</v>
      </c>
      <c r="F14" s="44"/>
      <c r="G14" s="45"/>
      <c r="H14" s="48"/>
      <c r="I14" s="47"/>
      <c r="J14" s="47"/>
      <c r="K14" s="13"/>
      <c r="L14" s="49"/>
    </row>
    <row r="15" spans="1:12" s="26" customFormat="1" ht="23.25" customHeight="1">
      <c r="A15" s="40">
        <v>8</v>
      </c>
      <c r="B15" s="137" t="s">
        <v>85</v>
      </c>
      <c r="C15" s="138"/>
      <c r="D15" s="43">
        <v>20</v>
      </c>
      <c r="E15" s="40" t="s">
        <v>35</v>
      </c>
      <c r="F15" s="44"/>
      <c r="G15" s="45"/>
      <c r="H15" s="48"/>
      <c r="I15" s="47"/>
      <c r="J15" s="47"/>
      <c r="K15" s="40"/>
      <c r="L15" s="49"/>
    </row>
    <row r="16" spans="1:12" s="49" customFormat="1" ht="23.25" customHeight="1">
      <c r="A16" s="40">
        <v>9</v>
      </c>
      <c r="B16" s="137" t="s">
        <v>59</v>
      </c>
      <c r="C16" s="138"/>
      <c r="D16" s="43">
        <v>4</v>
      </c>
      <c r="E16" s="40" t="s">
        <v>37</v>
      </c>
      <c r="F16" s="44"/>
      <c r="G16" s="45"/>
      <c r="H16" s="48"/>
      <c r="I16" s="47"/>
      <c r="J16" s="47"/>
      <c r="K16" s="40"/>
    </row>
    <row r="17" spans="1:12" s="49" customFormat="1" ht="23.25" customHeight="1">
      <c r="A17" s="40">
        <v>10</v>
      </c>
      <c r="B17" s="137" t="s">
        <v>60</v>
      </c>
      <c r="C17" s="138"/>
      <c r="D17" s="43">
        <v>2</v>
      </c>
      <c r="E17" s="40" t="s">
        <v>51</v>
      </c>
      <c r="F17" s="44"/>
      <c r="G17" s="45"/>
      <c r="H17" s="48"/>
      <c r="I17" s="47"/>
      <c r="J17" s="47"/>
      <c r="K17" s="40"/>
    </row>
    <row r="18" spans="1:12" s="49" customFormat="1" ht="23.25" customHeight="1">
      <c r="A18" s="40">
        <v>11</v>
      </c>
      <c r="B18" s="92" t="s">
        <v>86</v>
      </c>
      <c r="C18" s="93"/>
      <c r="D18" s="43">
        <v>1</v>
      </c>
      <c r="E18" s="40" t="s">
        <v>36</v>
      </c>
      <c r="F18" s="44"/>
      <c r="G18" s="45"/>
      <c r="H18" s="48"/>
      <c r="I18" s="47"/>
      <c r="J18" s="47"/>
      <c r="K18" s="40" t="s">
        <v>88</v>
      </c>
    </row>
    <row r="19" spans="1:12" s="49" customFormat="1" ht="23.25" customHeight="1">
      <c r="A19" s="40">
        <v>12</v>
      </c>
      <c r="B19" s="92" t="s">
        <v>87</v>
      </c>
      <c r="C19" s="93"/>
      <c r="D19" s="43">
        <v>1</v>
      </c>
      <c r="E19" s="40" t="s">
        <v>36</v>
      </c>
      <c r="F19" s="44"/>
      <c r="G19" s="45"/>
      <c r="H19" s="48"/>
      <c r="I19" s="47"/>
      <c r="J19" s="47"/>
      <c r="K19" s="40" t="s">
        <v>89</v>
      </c>
    </row>
    <row r="20" spans="1:12" s="26" customFormat="1" ht="22.5" customHeight="1">
      <c r="A20" s="50"/>
      <c r="B20" s="151" t="s">
        <v>38</v>
      </c>
      <c r="C20" s="152"/>
      <c r="D20" s="153"/>
      <c r="E20" s="51"/>
      <c r="F20" s="50"/>
      <c r="G20" s="52"/>
      <c r="H20" s="53"/>
      <c r="I20" s="54"/>
      <c r="J20" s="56"/>
      <c r="K20" s="57"/>
      <c r="L20" s="49"/>
    </row>
    <row r="21" spans="1:12" ht="23.25" customHeight="1">
      <c r="A21" s="14"/>
      <c r="B21" s="15"/>
      <c r="C21" s="15"/>
      <c r="D21" s="16"/>
      <c r="E21" s="14"/>
      <c r="F21" s="16"/>
      <c r="G21" s="17"/>
      <c r="H21" s="14"/>
      <c r="I21" s="18"/>
      <c r="J21" s="19"/>
      <c r="K21" s="20"/>
      <c r="L21" s="139"/>
    </row>
    <row r="22" spans="1:12" ht="23.25" customHeight="1">
      <c r="A22" s="15"/>
      <c r="B22" s="15"/>
      <c r="C22" s="15"/>
      <c r="D22" s="14"/>
      <c r="E22" s="14"/>
      <c r="F22" s="16"/>
      <c r="G22" s="21"/>
      <c r="H22" s="190" t="s">
        <v>108</v>
      </c>
      <c r="I22" s="190"/>
      <c r="J22" s="190"/>
      <c r="K22" s="20"/>
    </row>
    <row r="23" spans="1:12" ht="23.25" customHeight="1">
      <c r="A23" s="15"/>
      <c r="B23" s="15"/>
      <c r="C23" s="15"/>
      <c r="D23" s="14"/>
      <c r="E23" s="14"/>
      <c r="F23" s="16"/>
      <c r="G23" s="21"/>
      <c r="H23" s="191" t="s">
        <v>66</v>
      </c>
      <c r="I23" s="191"/>
      <c r="J23" s="191"/>
      <c r="K23" s="20"/>
    </row>
    <row r="24" spans="1:12" ht="23.25" customHeight="1">
      <c r="A24" s="15"/>
      <c r="B24" s="15"/>
      <c r="C24" s="15"/>
      <c r="D24" s="14"/>
      <c r="E24" s="14"/>
      <c r="F24" s="16"/>
      <c r="G24" s="21"/>
      <c r="H24" s="22" t="s">
        <v>107</v>
      </c>
      <c r="I24" s="22"/>
      <c r="J24" s="22"/>
      <c r="K24" s="20"/>
    </row>
    <row r="25" spans="1:12" ht="23.25" customHeight="1">
      <c r="A25" s="14"/>
      <c r="B25" s="20"/>
      <c r="C25" s="20"/>
      <c r="D25" s="14"/>
      <c r="E25" s="14"/>
      <c r="F25" s="23"/>
      <c r="G25" s="17"/>
      <c r="H25" s="23"/>
      <c r="I25" s="18"/>
      <c r="J25" s="24"/>
      <c r="K25" s="20"/>
    </row>
  </sheetData>
  <mergeCells count="13">
    <mergeCell ref="H22:J22"/>
    <mergeCell ref="H23:J23"/>
    <mergeCell ref="B20:D20"/>
    <mergeCell ref="A1:K1"/>
    <mergeCell ref="I3:J3"/>
    <mergeCell ref="A5:A6"/>
    <mergeCell ref="B5:C6"/>
    <mergeCell ref="D5:D6"/>
    <mergeCell ref="E5:E6"/>
    <mergeCell ref="F5:G5"/>
    <mergeCell ref="H5:I5"/>
    <mergeCell ref="K5:K6"/>
    <mergeCell ref="B7:C7"/>
  </mergeCells>
  <pageMargins left="0.65" right="0.14000000000000001" top="0.33" bottom="0.12" header="0.31496062992125984" footer="0.1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5</vt:i4>
      </vt:variant>
      <vt:variant>
        <vt:lpstr>ช่วงที่มีชื่อ</vt:lpstr>
      </vt:variant>
      <vt:variant>
        <vt:i4>1</vt:i4>
      </vt:variant>
    </vt:vector>
  </HeadingPairs>
  <TitlesOfParts>
    <vt:vector size="6" baseType="lpstr">
      <vt:lpstr>ปร.5</vt:lpstr>
      <vt:lpstr>ปร.4</vt:lpstr>
      <vt:lpstr>ราคาปร.5</vt:lpstr>
      <vt:lpstr>ราคาปร.4</vt:lpstr>
      <vt:lpstr>ใบแจ้งปริมาณงาน</vt:lpstr>
      <vt:lpstr>ราคาปร.4!Print_Area</vt:lpstr>
    </vt:vector>
  </TitlesOfParts>
  <Company>DarkOS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DarkUser</dc:creator>
  <cp:lastModifiedBy>moo</cp:lastModifiedBy>
  <cp:lastPrinted>2014-04-15T17:18:50Z</cp:lastPrinted>
  <dcterms:created xsi:type="dcterms:W3CDTF">2011-02-22T03:09:38Z</dcterms:created>
  <dcterms:modified xsi:type="dcterms:W3CDTF">2014-04-15T17:21:01Z</dcterms:modified>
</cp:coreProperties>
</file>