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385" activeTab="4"/>
  </bookViews>
  <sheets>
    <sheet name="ปร.5" sheetId="1" r:id="rId1"/>
    <sheet name="ปร.4" sheetId="2" r:id="rId2"/>
    <sheet name="ราคากลาง ปร.5" sheetId="7" r:id="rId3"/>
    <sheet name="ราคากลาง ปร.4" sheetId="6" r:id="rId4"/>
    <sheet name="ใบแจ้งปริมาณงาน" sheetId="5" r:id="rId5"/>
  </sheets>
  <calcPr calcId="124519"/>
</workbook>
</file>

<file path=xl/calcChain.xml><?xml version="1.0" encoding="utf-8"?>
<calcChain xmlns="http://schemas.openxmlformats.org/spreadsheetml/2006/main">
  <c r="J18" i="6"/>
  <c r="K18" s="1"/>
  <c r="H18"/>
  <c r="J17"/>
  <c r="H17"/>
  <c r="K17" s="1"/>
  <c r="J16"/>
  <c r="H16"/>
  <c r="J15"/>
  <c r="K15" s="1"/>
  <c r="H15"/>
  <c r="J14"/>
  <c r="H14"/>
  <c r="K14" s="1"/>
  <c r="J13"/>
  <c r="K13" s="1"/>
  <c r="H13"/>
  <c r="K12"/>
  <c r="J12"/>
  <c r="H12"/>
  <c r="J11"/>
  <c r="H11"/>
  <c r="K11" s="1"/>
  <c r="K10"/>
  <c r="H10"/>
  <c r="K9"/>
  <c r="H9"/>
  <c r="K8"/>
  <c r="J8"/>
  <c r="H8"/>
  <c r="E21" i="7"/>
  <c r="G12"/>
  <c r="G19" s="1"/>
  <c r="E12"/>
  <c r="H10" i="2"/>
  <c r="K10" s="1"/>
  <c r="H9"/>
  <c r="K9" s="1"/>
  <c r="J18"/>
  <c r="H18"/>
  <c r="J17"/>
  <c r="H17"/>
  <c r="J16"/>
  <c r="H16"/>
  <c r="J15"/>
  <c r="H15"/>
  <c r="J8"/>
  <c r="H8"/>
  <c r="H11"/>
  <c r="J11"/>
  <c r="H12"/>
  <c r="K12" s="1"/>
  <c r="J13"/>
  <c r="H13"/>
  <c r="H14"/>
  <c r="J14"/>
  <c r="J12"/>
  <c r="E21" i="1"/>
  <c r="K19" i="6" l="1"/>
  <c r="K15" i="2"/>
  <c r="K17"/>
  <c r="K18"/>
  <c r="K11"/>
  <c r="K14"/>
  <c r="K13"/>
  <c r="K8"/>
  <c r="K19" l="1"/>
  <c r="E12" i="1" l="1"/>
  <c r="G12" s="1"/>
  <c r="G19" s="1"/>
</calcChain>
</file>

<file path=xl/sharedStrings.xml><?xml version="1.0" encoding="utf-8"?>
<sst xmlns="http://schemas.openxmlformats.org/spreadsheetml/2006/main" count="257" uniqueCount="104">
  <si>
    <t>แบบ ปร. 5</t>
  </si>
  <si>
    <t>แบบเลขที่</t>
  </si>
  <si>
    <t>ลำดับ</t>
  </si>
  <si>
    <t>รายการ</t>
  </si>
  <si>
    <t>ค่าวัสดุและค่าแรงงาน</t>
  </si>
  <si>
    <t>Factor  F</t>
  </si>
  <si>
    <t>ค่าก่อสร้างทั้งหมด</t>
  </si>
  <si>
    <t>หมายเหตุ</t>
  </si>
  <si>
    <t>ที่</t>
  </si>
  <si>
    <t>รวมเป็นเงิน (บาท)</t>
  </si>
  <si>
    <t>ประเภทงานอาคาร</t>
  </si>
  <si>
    <t>ประเภทงานทาง</t>
  </si>
  <si>
    <t>ประเภทงานชลประทาน</t>
  </si>
  <si>
    <t>ประเภทงานสะพานและท่อเหลี่ยม</t>
  </si>
  <si>
    <t>รวมค่าก่อสร้างเป็นเงินทั้งสิ้น</t>
  </si>
  <si>
    <t xml:space="preserve">คิดเป็นเงินประมาณ                                                                                                               </t>
  </si>
  <si>
    <t xml:space="preserve">ตัวอักษร      </t>
  </si>
  <si>
    <t xml:space="preserve">ขนาดหรือเนื้อที่             </t>
  </si>
  <si>
    <t>เมตร</t>
  </si>
  <si>
    <t xml:space="preserve">เฉลี่ยราคาประมาณ      </t>
  </si>
  <si>
    <t>บาท/เมตร</t>
  </si>
  <si>
    <t>ผู้ประมาณราคา...............................................</t>
  </si>
  <si>
    <t>ตรวจสอบ........................................................</t>
  </si>
  <si>
    <t xml:space="preserve">                        (นายไชยยันต์  สะศรี)</t>
  </si>
  <si>
    <t>เห็นชอบ..........................................................</t>
  </si>
  <si>
    <t>อนุมัติ............................................................</t>
  </si>
  <si>
    <t>รายการเลขที่</t>
  </si>
  <si>
    <t>ลำดับที่</t>
  </si>
  <si>
    <t>จำนวน</t>
  </si>
  <si>
    <t>หน่วย</t>
  </si>
  <si>
    <t>ราคาวัสดุสิ่งของ</t>
  </si>
  <si>
    <t>ค่าแรงงาน</t>
  </si>
  <si>
    <t>ราคา/หน่วย</t>
  </si>
  <si>
    <t>รวมเงิน</t>
  </si>
  <si>
    <t>ท่อน</t>
  </si>
  <si>
    <t>อัน</t>
  </si>
  <si>
    <t>ชุด</t>
  </si>
  <si>
    <t>กระป๋อง</t>
  </si>
  <si>
    <t>รวมค่างานต้นทุน</t>
  </si>
  <si>
    <t>และแรงงาน</t>
  </si>
  <si>
    <t xml:space="preserve">รวมค่าวัสดุ </t>
  </si>
  <si>
    <t>หน่วยงาน</t>
  </si>
  <si>
    <t>นายไชยยันต์    สะศรี</t>
  </si>
  <si>
    <t>ประเภท</t>
  </si>
  <si>
    <t>งานอาคาร</t>
  </si>
  <si>
    <t xml:space="preserve">                      ตำแหน่ง  นายช่างโยธา</t>
  </si>
  <si>
    <t>คณะกรรมการกำหนดราคากลาง</t>
  </si>
  <si>
    <t>เงินล่วงหน้าจ่าย..........0......................%</t>
  </si>
  <si>
    <t>เงินประกันผลงานหัก.....5..................%</t>
  </si>
  <si>
    <t>งานขยายเขตท่อเมนจ่ายน้ำระบบประปาหมู่บ้าน</t>
  </si>
  <si>
    <t>ม้วน</t>
  </si>
  <si>
    <t>แบบ ปร.4 แผ่นที่ 1/1</t>
  </si>
  <si>
    <t>จำนวน   1   แผ่น</t>
  </si>
  <si>
    <t>บัญชีแสดงรายการปริมาณวัสดุและราคา</t>
  </si>
  <si>
    <t>(ลงชื่อ)........................................ผู้เสนอราคา</t>
  </si>
  <si>
    <t>สรุปผลการประมาณราคาค่าก่อสร้าง</t>
  </si>
  <si>
    <t>ดอกเบี้ยเงินกู้......7.............................%</t>
  </si>
  <si>
    <t xml:space="preserve"> กาวประสานท่อ ขนาด 0.50 กก.</t>
  </si>
  <si>
    <t xml:space="preserve"> เทปพันเกลียวท่อ</t>
  </si>
  <si>
    <t xml:space="preserve">ผู้เสนอราคา        </t>
  </si>
  <si>
    <t>....................................................................................................</t>
  </si>
  <si>
    <t>เมื่อวันที่.......................เดือน....................................พ.ศ............................</t>
  </si>
  <si>
    <t xml:space="preserve">           (…………….......………………...)</t>
  </si>
  <si>
    <t xml:space="preserve">                   (ประทับตราถ้ามี)</t>
  </si>
  <si>
    <r>
      <t xml:space="preserve">โครงการ            </t>
    </r>
    <r>
      <rPr>
        <sz val="15"/>
        <rFont val="Angsana New"/>
        <family val="1"/>
      </rPr>
      <t xml:space="preserve"> </t>
    </r>
  </si>
  <si>
    <r>
      <t xml:space="preserve">ประมาณราคา </t>
    </r>
    <r>
      <rPr>
        <sz val="15"/>
        <rFont val="Angsana New"/>
        <family val="1"/>
      </rPr>
      <t xml:space="preserve">     </t>
    </r>
  </si>
  <si>
    <r>
      <t xml:space="preserve">สถานที่ก่อสร้าง    </t>
    </r>
    <r>
      <rPr>
        <sz val="16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</si>
  <si>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6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</si>
  <si>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6"/>
        <rFont val="Angsana New"/>
        <family val="1"/>
      </rPr>
      <t xml:space="preserve">                   </t>
    </r>
  </si>
  <si>
    <r>
      <t>ประมาณราคา</t>
    </r>
    <r>
      <rPr>
        <sz val="16"/>
        <rFont val="Angsana New"/>
        <family val="1"/>
      </rPr>
      <t xml:space="preserve">    </t>
    </r>
  </si>
  <si>
    <t>กองช่าง</t>
  </si>
  <si>
    <t>เทศบาลตำบลควนศรี</t>
  </si>
  <si>
    <t>กองช่าง    เทศบาลตำบลควนศรี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</si>
  <si>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17   มีนาคม   2557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</si>
  <si>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 </t>
    </r>
    <r>
      <rPr>
        <sz val="16"/>
        <rFont val="Angsana New"/>
        <family val="1"/>
      </rPr>
      <t>2  นิ้ว  ชั้น 8.5</t>
    </r>
  </si>
  <si>
    <r>
      <t xml:space="preserve"> สามทางลด  ขนาด </t>
    </r>
    <r>
      <rPr>
        <sz val="16"/>
        <rFont val="Symbol"/>
        <family val="1"/>
        <charset val="2"/>
      </rPr>
      <t>f</t>
    </r>
    <r>
      <rPr>
        <sz val="16"/>
        <rFont val="Angsana New"/>
        <family val="1"/>
      </rPr>
      <t xml:space="preserve">  2 นิ้ว ลด 1/2 นิ้ว</t>
    </r>
  </si>
  <si>
    <t xml:space="preserve"> สามทางแยก  2 นิ้ว </t>
  </si>
  <si>
    <r>
      <t xml:space="preserve"> ประตูน้ำทองเหลือง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</si>
  <si>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 นิ้ว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</si>
  <si>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</si>
  <si>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</si>
  <si>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t xml:space="preserve"> ป้ายโครงการชั่วคราว     (ป้ายไม้)</t>
  </si>
  <si>
    <t xml:space="preserve"> ป้ายโครงการ     (ป้ายเหล็ก)</t>
  </si>
  <si>
    <t>แบบ ทต.1</t>
  </si>
  <si>
    <t>แบบ ทต.2</t>
  </si>
  <si>
    <r>
      <t xml:space="preserve">โครงการ    </t>
    </r>
    <r>
      <rPr>
        <sz val="16"/>
        <rFont val="Angsana New"/>
        <family val="1"/>
      </rPr>
      <t xml:space="preserve">  </t>
    </r>
  </si>
  <si>
    <r>
      <t xml:space="preserve">หน่วยงานออกแบบแปลนและรายการ </t>
    </r>
    <r>
      <rPr>
        <sz val="16"/>
        <rFont val="Angsana New"/>
        <family val="1"/>
      </rPr>
      <t xml:space="preserve">               </t>
    </r>
  </si>
  <si>
    <r>
      <t xml:space="preserve">ประมาณราคาตามแบบ ปร.4   </t>
    </r>
    <r>
      <rPr>
        <sz val="16"/>
        <rFont val="Angsana New"/>
        <family val="1"/>
      </rPr>
      <t xml:space="preserve">                         </t>
    </r>
  </si>
  <si>
    <t>กองช่าง     เทศบาลตำบลควนศรี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</si>
  <si>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17    มีนาคม   2557                                </t>
    </r>
  </si>
  <si>
    <t xml:space="preserve">                        ( นายศิริชัย   บุญศรี )</t>
  </si>
  <si>
    <t xml:space="preserve">             ตำแหน่ง  ผู้อำนวยการกองช่าง</t>
  </si>
  <si>
    <t xml:space="preserve">                          (นายทวีศักดิ์  ชูมณี)</t>
  </si>
  <si>
    <t xml:space="preserve">                    (นายธีระ   โพธิ์เพชร)</t>
  </si>
  <si>
    <t xml:space="preserve">         ตำแหน่ง  ปลัดเทศบาลตำบลควนศรี </t>
  </si>
  <si>
    <t xml:space="preserve">  ตำแหน่ง  นายกเทศมนตรีตำบลควนศรี </t>
  </si>
  <si>
    <t>สถานที่ก่อสร้าง</t>
  </si>
  <si>
    <t xml:space="preserve">โครงการขยายเขตท่อเมนจ่ายน้ำระบบประปาหมู่บ้าน  ของหมู่ที่ 3  บ้านโคกเหรียง  ระยะทางยาวไม่น้อยกว่า  280.00  เมตร   </t>
  </si>
  <si>
    <t xml:space="preserve">ขยายเขตท่อเมนจ่ายน้ำระบบประปาหมู่บ้าน หมู่ที่ 3 บ้านโคกเหรียง ระยะทางยาวไม่น้อยกว่า 280.00 เมตร  </t>
  </si>
  <si>
    <t>จากระบบประปาหมู่บ้าน - บ้านนานสุคนธ์   หมู่ที่ 3  บ้านโคกเหรียง  ตำบลควนศรี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</si>
  <si>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                 เมษายน    2557                                </t>
    </r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</si>
  <si>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      เมษายน    2557</t>
    </r>
  </si>
  <si>
    <t xml:space="preserve"> ยายเขตท่อเมนจ่ายน้ำระบบประปาหมู่บ้าน  จากระบบประปาหมู่บ้าน - บ้านนายสุคนธ์   ของหมู่ที่ 3  บ้านโคกเหรียง  ระยะทางยาวไม่น้อยกว่า  280.00  เมตร   </t>
  </si>
  <si>
    <t>จากระบบประปาหมู่บ้าน - บ้านนายสุคนธ์   หมู่ที่ 3  บ้านโคกเหรียง  ตำบลควนศรี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</si>
</sst>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1">
    <font>
      <sz val="11"/>
      <color indexed="8"/>
      <name val="Tahoma"/>
      <family val="2"/>
      <charset val="222"/>
    </font>
    <font>
      <sz val="16"/>
      <name val="Symbol"/>
      <family val="1"/>
      <charset val="2"/>
    </font>
    <font>
      <sz val="11"/>
      <color indexed="8"/>
      <name val="Tahoma"/>
      <family val="2"/>
      <charset val="222"/>
    </font>
    <font>
      <b/>
      <sz val="15"/>
      <name val="Angsana New"/>
      <family val="1"/>
    </font>
    <font>
      <sz val="15"/>
      <color indexed="8"/>
      <name val="Angsana New"/>
      <family val="1"/>
    </font>
    <font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6"/>
      <name val="Arial"/>
      <family val="2"/>
    </font>
    <font>
      <b/>
      <sz val="18"/>
      <name val="Angsana New"/>
      <family val="1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4">
    <xf numFmtId="0" fontId="0" fillId="0" borderId="0" xfId="0"/>
    <xf numFmtId="0" fontId="4" fillId="0" borderId="0" xfId="0" applyFont="1"/>
    <xf numFmtId="0" fontId="3" fillId="0" borderId="0" xfId="0" applyFont="1" applyFill="1"/>
    <xf numFmtId="0" fontId="5" fillId="0" borderId="0" xfId="0" applyFont="1"/>
    <xf numFmtId="43" fontId="3" fillId="0" borderId="0" xfId="1" applyFont="1" applyFill="1"/>
    <xf numFmtId="0" fontId="5" fillId="0" borderId="0" xfId="0" applyFont="1" applyFill="1"/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3" fontId="5" fillId="0" borderId="0" xfId="1" applyFont="1" applyBorder="1" applyAlignment="1">
      <alignment horizont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/>
    <xf numFmtId="43" fontId="3" fillId="0" borderId="0" xfId="1" applyFont="1" applyBorder="1"/>
    <xf numFmtId="0" fontId="5" fillId="0" borderId="0" xfId="0" applyFont="1" applyBorder="1"/>
    <xf numFmtId="43" fontId="5" fillId="0" borderId="0" xfId="1" applyFont="1" applyBorder="1" applyAlignment="1">
      <alignment horizontal="right"/>
    </xf>
    <xf numFmtId="188" fontId="5" fillId="0" borderId="0" xfId="1" applyNumberFormat="1" applyFont="1" applyBorder="1" applyAlignment="1"/>
    <xf numFmtId="0" fontId="5" fillId="0" borderId="0" xfId="0" applyFont="1" applyBorder="1" applyAlignment="1">
      <alignment horizontal="right"/>
    </xf>
    <xf numFmtId="188" fontId="5" fillId="0" borderId="0" xfId="0" applyNumberFormat="1" applyFont="1" applyBorder="1"/>
    <xf numFmtId="0" fontId="6" fillId="0" borderId="0" xfId="0" applyFont="1"/>
    <xf numFmtId="0" fontId="7" fillId="0" borderId="0" xfId="0" applyFont="1"/>
    <xf numFmtId="43" fontId="7" fillId="0" borderId="0" xfId="1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43" fontId="7" fillId="0" borderId="4" xfId="1" applyFont="1" applyBorder="1" applyAlignment="1">
      <alignment horizontal="center"/>
    </xf>
    <xf numFmtId="43" fontId="7" fillId="0" borderId="5" xfId="1" applyFont="1" applyBorder="1" applyAlignment="1">
      <alignment horizontal="center"/>
    </xf>
    <xf numFmtId="188" fontId="7" fillId="0" borderId="6" xfId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88" fontId="7" fillId="0" borderId="4" xfId="1" applyNumberFormat="1" applyFont="1" applyBorder="1" applyAlignment="1">
      <alignment horizontal="center"/>
    </xf>
    <xf numFmtId="188" fontId="7" fillId="0" borderId="4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43" fontId="7" fillId="0" borderId="8" xfId="1" applyFont="1" applyBorder="1" applyAlignment="1">
      <alignment horizontal="center"/>
    </xf>
    <xf numFmtId="43" fontId="7" fillId="0" borderId="9" xfId="1" applyFont="1" applyBorder="1" applyAlignment="1">
      <alignment horizontal="center"/>
    </xf>
    <xf numFmtId="43" fontId="7" fillId="0" borderId="6" xfId="1" applyFont="1" applyBorder="1" applyAlignment="1">
      <alignment horizontal="center"/>
    </xf>
    <xf numFmtId="43" fontId="7" fillId="0" borderId="11" xfId="1" applyFont="1" applyBorder="1" applyAlignment="1">
      <alignment horizontal="center"/>
    </xf>
    <xf numFmtId="43" fontId="7" fillId="0" borderId="8" xfId="1" applyFont="1" applyBorder="1"/>
    <xf numFmtId="188" fontId="7" fillId="0" borderId="8" xfId="1" applyNumberFormat="1" applyFont="1" applyBorder="1"/>
    <xf numFmtId="0" fontId="7" fillId="0" borderId="0" xfId="0" applyFont="1" applyBorder="1"/>
    <xf numFmtId="0" fontId="7" fillId="0" borderId="10" xfId="0" applyFont="1" applyBorder="1" applyAlignment="1">
      <alignment horizontal="center"/>
    </xf>
    <xf numFmtId="43" fontId="7" fillId="0" borderId="10" xfId="1" applyFont="1" applyBorder="1" applyAlignment="1">
      <alignment horizontal="center"/>
    </xf>
    <xf numFmtId="43" fontId="7" fillId="0" borderId="12" xfId="1" applyFont="1" applyBorder="1" applyAlignment="1">
      <alignment horizontal="center"/>
    </xf>
    <xf numFmtId="188" fontId="7" fillId="0" borderId="10" xfId="1" applyNumberFormat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188" fontId="7" fillId="0" borderId="10" xfId="1" applyNumberFormat="1" applyFont="1" applyBorder="1"/>
    <xf numFmtId="43" fontId="6" fillId="0" borderId="10" xfId="1" applyFont="1" applyBorder="1"/>
    <xf numFmtId="0" fontId="7" fillId="0" borderId="10" xfId="0" applyFont="1" applyBorder="1"/>
    <xf numFmtId="0" fontId="7" fillId="0" borderId="0" xfId="0" applyFont="1" applyBorder="1" applyAlignment="1">
      <alignment horizontal="center"/>
    </xf>
    <xf numFmtId="43" fontId="7" fillId="0" borderId="0" xfId="1" applyFont="1" applyBorder="1" applyAlignment="1">
      <alignment horizontal="center"/>
    </xf>
    <xf numFmtId="188" fontId="7" fillId="0" borderId="0" xfId="1" applyNumberFormat="1" applyFont="1" applyBorder="1" applyAlignment="1">
      <alignment horizontal="center"/>
    </xf>
    <xf numFmtId="188" fontId="7" fillId="0" borderId="0" xfId="1" applyNumberFormat="1" applyFont="1" applyBorder="1"/>
    <xf numFmtId="0" fontId="7" fillId="0" borderId="0" xfId="0" applyFont="1" applyBorder="1" applyAlignment="1">
      <alignment horizontal="left"/>
    </xf>
    <xf numFmtId="188" fontId="7" fillId="0" borderId="0" xfId="1" applyNumberFormat="1" applyFont="1" applyBorder="1" applyAlignment="1"/>
    <xf numFmtId="188" fontId="7" fillId="0" borderId="0" xfId="1" applyNumberFormat="1" applyFont="1" applyBorder="1" applyAlignment="1">
      <alignment horizontal="right"/>
    </xf>
    <xf numFmtId="188" fontId="7" fillId="0" borderId="0" xfId="0" applyNumberFormat="1" applyFont="1" applyBorder="1" applyAlignment="1">
      <alignment horizontal="center"/>
    </xf>
    <xf numFmtId="188" fontId="7" fillId="0" borderId="0" xfId="0" applyNumberFormat="1" applyFont="1" applyBorder="1"/>
    <xf numFmtId="43" fontId="7" fillId="0" borderId="0" xfId="1" applyFont="1" applyBorder="1"/>
    <xf numFmtId="0" fontId="7" fillId="0" borderId="24" xfId="0" applyFont="1" applyBorder="1" applyAlignment="1">
      <alignment horizontal="left"/>
    </xf>
    <xf numFmtId="0" fontId="9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quotePrefix="1" applyFont="1"/>
    <xf numFmtId="0" fontId="7" fillId="0" borderId="0" xfId="0" applyFont="1" applyAlignment="1"/>
    <xf numFmtId="0" fontId="7" fillId="0" borderId="1" xfId="0" applyFont="1" applyBorder="1" applyAlignment="1">
      <alignment horizontal="center"/>
    </xf>
    <xf numFmtId="0" fontId="7" fillId="0" borderId="14" xfId="0" applyFont="1" applyBorder="1" applyAlignment="1"/>
    <xf numFmtId="0" fontId="7" fillId="0" borderId="16" xfId="0" applyFont="1" applyBorder="1"/>
    <xf numFmtId="0" fontId="7" fillId="0" borderId="15" xfId="0" applyFont="1" applyBorder="1" applyAlignment="1"/>
    <xf numFmtId="43" fontId="6" fillId="0" borderId="3" xfId="1" applyFont="1" applyBorder="1"/>
    <xf numFmtId="0" fontId="6" fillId="0" borderId="3" xfId="0" applyFont="1" applyBorder="1"/>
    <xf numFmtId="0" fontId="7" fillId="0" borderId="3" xfId="0" applyFont="1" applyBorder="1"/>
    <xf numFmtId="187" fontId="7" fillId="0" borderId="3" xfId="1" applyNumberFormat="1" applyFont="1" applyBorder="1"/>
    <xf numFmtId="43" fontId="7" fillId="0" borderId="3" xfId="1" applyFont="1" applyBorder="1"/>
    <xf numFmtId="0" fontId="7" fillId="0" borderId="16" xfId="0" applyFont="1" applyBorder="1" applyAlignment="1"/>
    <xf numFmtId="0" fontId="7" fillId="0" borderId="16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43" fontId="7" fillId="0" borderId="14" xfId="1" applyFont="1" applyBorder="1" applyAlignment="1">
      <alignment horizontal="left"/>
    </xf>
    <xf numFmtId="43" fontId="7" fillId="0" borderId="16" xfId="1" applyFont="1" applyBorder="1" applyAlignment="1">
      <alignment horizontal="left"/>
    </xf>
    <xf numFmtId="43" fontId="6" fillId="0" borderId="16" xfId="1" applyFont="1" applyBorder="1" applyAlignment="1">
      <alignment horizontal="left"/>
    </xf>
    <xf numFmtId="43" fontId="7" fillId="0" borderId="15" xfId="1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43" fontId="6" fillId="0" borderId="16" xfId="0" applyNumberFormat="1" applyFont="1" applyBorder="1" applyAlignment="1">
      <alignment horizontal="left"/>
    </xf>
    <xf numFmtId="43" fontId="6" fillId="0" borderId="16" xfId="1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17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3" fontId="7" fillId="0" borderId="1" xfId="1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1" xfId="0" applyFont="1" applyBorder="1" applyAlignment="1">
      <alignment horizont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43" fontId="7" fillId="0" borderId="1" xfId="1" applyFont="1" applyBorder="1" applyAlignment="1">
      <alignment horizontal="center"/>
    </xf>
    <xf numFmtId="43" fontId="7" fillId="0" borderId="17" xfId="1" applyFont="1" applyBorder="1" applyAlignment="1">
      <alignment horizontal="center"/>
    </xf>
    <xf numFmtId="188" fontId="7" fillId="0" borderId="27" xfId="1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88" fontId="7" fillId="0" borderId="1" xfId="1" applyNumberFormat="1" applyFont="1" applyBorder="1" applyAlignment="1">
      <alignment horizontal="center"/>
    </xf>
    <xf numFmtId="188" fontId="7" fillId="0" borderId="1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43" fontId="7" fillId="0" borderId="2" xfId="1" applyFont="1" applyBorder="1" applyAlignment="1">
      <alignment horizontal="center"/>
    </xf>
    <xf numFmtId="43" fontId="7" fillId="0" borderId="19" xfId="1" applyFont="1" applyBorder="1" applyAlignment="1">
      <alignment horizontal="center"/>
    </xf>
    <xf numFmtId="188" fontId="7" fillId="0" borderId="2" xfId="1" applyNumberFormat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188" fontId="7" fillId="0" borderId="2" xfId="1" applyNumberFormat="1" applyFont="1" applyBorder="1"/>
    <xf numFmtId="43" fontId="6" fillId="0" borderId="2" xfId="1" applyFont="1" applyBorder="1"/>
    <xf numFmtId="0" fontId="7" fillId="0" borderId="2" xfId="0" applyFont="1" applyBorder="1"/>
    <xf numFmtId="0" fontId="7" fillId="0" borderId="26" xfId="0" applyFont="1" applyBorder="1" applyAlignment="1">
      <alignment horizontal="center"/>
    </xf>
    <xf numFmtId="0" fontId="7" fillId="0" borderId="28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43" fontId="7" fillId="0" borderId="26" xfId="1" applyFont="1" applyBorder="1" applyAlignment="1">
      <alignment horizontal="center"/>
    </xf>
    <xf numFmtId="43" fontId="7" fillId="0" borderId="28" xfId="1" applyFont="1" applyBorder="1" applyAlignment="1">
      <alignment horizontal="center"/>
    </xf>
    <xf numFmtId="43" fontId="7" fillId="0" borderId="30" xfId="1" applyFont="1" applyBorder="1" applyAlignment="1">
      <alignment horizontal="center"/>
    </xf>
    <xf numFmtId="43" fontId="7" fillId="0" borderId="26" xfId="1" applyFont="1" applyBorder="1"/>
    <xf numFmtId="0" fontId="5" fillId="0" borderId="26" xfId="0" applyFont="1" applyBorder="1" applyAlignment="1">
      <alignment horizontal="center"/>
    </xf>
    <xf numFmtId="0" fontId="7" fillId="0" borderId="28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188" fontId="7" fillId="0" borderId="26" xfId="1" applyNumberFormat="1" applyFont="1" applyBorder="1"/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0" borderId="28" xfId="0" applyFont="1" applyBorder="1" applyAlignment="1"/>
    <xf numFmtId="0" fontId="7" fillId="0" borderId="29" xfId="0" applyFont="1" applyBorder="1" applyAlignment="1"/>
    <xf numFmtId="0" fontId="8" fillId="0" borderId="35" xfId="0" applyFont="1" applyBorder="1" applyAlignment="1"/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19</xdr:row>
      <xdr:rowOff>180975</xdr:rowOff>
    </xdr:from>
    <xdr:to>
      <xdr:col>3</xdr:col>
      <xdr:colOff>695325</xdr:colOff>
      <xdr:row>22</xdr:row>
      <xdr:rowOff>247650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5" y="5895975"/>
          <a:ext cx="2247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19</xdr:row>
      <xdr:rowOff>209550</xdr:rowOff>
    </xdr:from>
    <xdr:to>
      <xdr:col>11</xdr:col>
      <xdr:colOff>514350</xdr:colOff>
      <xdr:row>23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248524" y="5924550"/>
          <a:ext cx="2295526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19</xdr:row>
      <xdr:rowOff>190501</xdr:rowOff>
    </xdr:from>
    <xdr:to>
      <xdr:col>6</xdr:col>
      <xdr:colOff>9525</xdr:colOff>
      <xdr:row>23</xdr:row>
      <xdr:rowOff>9525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495551" y="5905501"/>
          <a:ext cx="2324099" cy="9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19</xdr:row>
      <xdr:rowOff>200026</xdr:rowOff>
    </xdr:from>
    <xdr:to>
      <xdr:col>8</xdr:col>
      <xdr:colOff>638174</xdr:colOff>
      <xdr:row>22</xdr:row>
      <xdr:rowOff>247650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4991099" y="5915026"/>
          <a:ext cx="2057400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28</xdr:row>
      <xdr:rowOff>238126</xdr:rowOff>
    </xdr:from>
    <xdr:to>
      <xdr:col>3</xdr:col>
      <xdr:colOff>142875</xdr:colOff>
      <xdr:row>31</xdr:row>
      <xdr:rowOff>276225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23875" y="8629651"/>
          <a:ext cx="1714500" cy="9143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ลงชื่อ.................................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(นางธิดารัตน์  แต้มเติม)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4</xdr:col>
      <xdr:colOff>914400</xdr:colOff>
      <xdr:row>28</xdr:row>
      <xdr:rowOff>266700</xdr:rowOff>
    </xdr:from>
    <xdr:to>
      <xdr:col>6</xdr:col>
      <xdr:colOff>552450</xdr:colOff>
      <xdr:row>32</xdr:row>
      <xdr:rowOff>19050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705225" y="8658225"/>
          <a:ext cx="15144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ลงชื่อ.................................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(นางสารภี   แต้มจันทร์)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0</xdr:col>
      <xdr:colOff>28575</xdr:colOff>
      <xdr:row>25</xdr:row>
      <xdr:rowOff>0</xdr:rowOff>
    </xdr:from>
    <xdr:to>
      <xdr:col>2</xdr:col>
      <xdr:colOff>847725</xdr:colOff>
      <xdr:row>28</xdr:row>
      <xdr:rowOff>57149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28575" y="7534275"/>
          <a:ext cx="1714500" cy="9143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ลงชื่อ.................................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(นายศิริชัย   บุญศรี)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161925</xdr:colOff>
      <xdr:row>25</xdr:row>
      <xdr:rowOff>0</xdr:rowOff>
    </xdr:from>
    <xdr:to>
      <xdr:col>4</xdr:col>
      <xdr:colOff>1181100</xdr:colOff>
      <xdr:row>28</xdr:row>
      <xdr:rowOff>57149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2257425" y="7534275"/>
          <a:ext cx="1714500" cy="9143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ลงชื่อ.................................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(นายทวีศักดิ์   รัศมี)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0</xdr:colOff>
      <xdr:row>25</xdr:row>
      <xdr:rowOff>0</xdr:rowOff>
    </xdr:from>
    <xdr:to>
      <xdr:col>7</xdr:col>
      <xdr:colOff>590550</xdr:colOff>
      <xdr:row>28</xdr:row>
      <xdr:rowOff>57149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667250" y="7534275"/>
          <a:ext cx="1714500" cy="9143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ลงชื่อ......................................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(นายศรายุทธ์  แป้นเจริญ)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20</xdr:row>
      <xdr:rowOff>238125</xdr:rowOff>
    </xdr:from>
    <xdr:to>
      <xdr:col>3</xdr:col>
      <xdr:colOff>352425</xdr:colOff>
      <xdr:row>25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525" y="6057900"/>
          <a:ext cx="1905000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ลงชื่อ.................................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(นายศิริชัย   บุญศรี)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457200</xdr:colOff>
      <xdr:row>20</xdr:row>
      <xdr:rowOff>247650</xdr:rowOff>
    </xdr:from>
    <xdr:to>
      <xdr:col>4</xdr:col>
      <xdr:colOff>409575</xdr:colOff>
      <xdr:row>25</xdr:row>
      <xdr:rowOff>28575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019300" y="6067425"/>
          <a:ext cx="1905000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ลงชื่อ.................................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(นายทวีศักดิ์    รัศมี)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4</xdr:col>
      <xdr:colOff>514350</xdr:colOff>
      <xdr:row>20</xdr:row>
      <xdr:rowOff>257175</xdr:rowOff>
    </xdr:from>
    <xdr:to>
      <xdr:col>7</xdr:col>
      <xdr:colOff>352425</xdr:colOff>
      <xdr:row>25</xdr:row>
      <xdr:rowOff>38100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29075" y="6076950"/>
          <a:ext cx="1905000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ลงชื่อ........................................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(นายศรายุทธ์   แป้นเจริญ)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7</xdr:col>
      <xdr:colOff>419100</xdr:colOff>
      <xdr:row>20</xdr:row>
      <xdr:rowOff>238126</xdr:rowOff>
    </xdr:from>
    <xdr:to>
      <xdr:col>9</xdr:col>
      <xdr:colOff>714375</xdr:colOff>
      <xdr:row>24</xdr:row>
      <xdr:rowOff>9525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6000750" y="6057901"/>
          <a:ext cx="1905000" cy="9143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ลงชื่อ.................................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(นางธิดารัตน์  แต้มเติม)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10</xdr:col>
      <xdr:colOff>0</xdr:colOff>
      <xdr:row>20</xdr:row>
      <xdr:rowOff>238125</xdr:rowOff>
    </xdr:from>
    <xdr:to>
      <xdr:col>12</xdr:col>
      <xdr:colOff>142875</xdr:colOff>
      <xdr:row>24</xdr:row>
      <xdr:rowOff>19050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7962900" y="6057900"/>
          <a:ext cx="19050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ลงชื่อ.................................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(นางสารภี   แต้มจันทร์)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opLeftCell="A7" workbookViewId="0">
      <selection activeCell="A7" sqref="A1:XFD1048576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03" t="s">
        <v>55</v>
      </c>
      <c r="B1" s="103"/>
      <c r="C1" s="103"/>
      <c r="D1" s="103"/>
      <c r="E1" s="103"/>
      <c r="F1" s="103"/>
      <c r="G1" s="103"/>
      <c r="H1" s="70" t="s">
        <v>0</v>
      </c>
    </row>
    <row r="2" spans="1:8" s="26" customFormat="1" ht="27.75" customHeight="1">
      <c r="A2" s="25" t="s">
        <v>85</v>
      </c>
      <c r="B2" s="73" t="s">
        <v>98</v>
      </c>
      <c r="C2" s="73"/>
      <c r="D2" s="73"/>
      <c r="E2" s="73"/>
      <c r="F2" s="73"/>
      <c r="G2" s="73"/>
    </row>
    <row r="3" spans="1:8" s="26" customFormat="1" ht="27.75" customHeight="1">
      <c r="A3" s="25" t="s">
        <v>96</v>
      </c>
      <c r="B3" s="25"/>
      <c r="C3" s="26" t="s">
        <v>99</v>
      </c>
      <c r="D3" s="71"/>
      <c r="E3" s="71"/>
      <c r="F3" s="71"/>
      <c r="G3" s="71"/>
      <c r="H3" s="71"/>
    </row>
    <row r="4" spans="1:8" s="26" customFormat="1" ht="23.25">
      <c r="A4" s="25" t="s">
        <v>41</v>
      </c>
      <c r="B4" s="25"/>
      <c r="C4" s="26" t="s">
        <v>70</v>
      </c>
      <c r="D4" s="71" t="s">
        <v>71</v>
      </c>
    </row>
    <row r="5" spans="1:8" s="26" customFormat="1" ht="23.25">
      <c r="A5" s="25" t="s">
        <v>43</v>
      </c>
      <c r="B5" s="25"/>
      <c r="C5" s="26" t="s">
        <v>44</v>
      </c>
    </row>
    <row r="6" spans="1:8" s="26" customFormat="1" ht="23.25">
      <c r="A6" s="25" t="s">
        <v>86</v>
      </c>
      <c r="B6" s="25"/>
      <c r="D6" s="26" t="s">
        <v>88</v>
      </c>
    </row>
    <row r="7" spans="1:8" s="26" customFormat="1" ht="23.25">
      <c r="A7" s="25" t="s">
        <v>1</v>
      </c>
      <c r="B7" s="25"/>
    </row>
    <row r="8" spans="1:8" s="26" customFormat="1" ht="23.25">
      <c r="A8" s="25" t="s">
        <v>87</v>
      </c>
      <c r="B8" s="25"/>
      <c r="D8" s="26" t="s">
        <v>52</v>
      </c>
    </row>
    <row r="9" spans="1:8" s="26" customFormat="1" ht="23.25">
      <c r="A9" s="25" t="s">
        <v>89</v>
      </c>
      <c r="B9" s="25"/>
      <c r="D9" s="72"/>
    </row>
    <row r="10" spans="1:8" s="26" customFormat="1" ht="23.25">
      <c r="A10" s="74" t="s">
        <v>2</v>
      </c>
      <c r="B10" s="97" t="s">
        <v>3</v>
      </c>
      <c r="C10" s="98"/>
      <c r="D10" s="99"/>
      <c r="E10" s="74" t="s">
        <v>4</v>
      </c>
      <c r="F10" s="104" t="s">
        <v>5</v>
      </c>
      <c r="G10" s="74" t="s">
        <v>6</v>
      </c>
      <c r="H10" s="104" t="s">
        <v>7</v>
      </c>
    </row>
    <row r="11" spans="1:8" s="26" customFormat="1" ht="23.25">
      <c r="A11" s="30" t="s">
        <v>8</v>
      </c>
      <c r="B11" s="100"/>
      <c r="C11" s="101"/>
      <c r="D11" s="102"/>
      <c r="E11" s="30" t="s">
        <v>9</v>
      </c>
      <c r="F11" s="105"/>
      <c r="G11" s="30" t="s">
        <v>9</v>
      </c>
      <c r="H11" s="105"/>
    </row>
    <row r="12" spans="1:8" s="26" customFormat="1" ht="23.25">
      <c r="A12" s="31">
        <v>1</v>
      </c>
      <c r="B12" s="75" t="s">
        <v>10</v>
      </c>
      <c r="C12" s="76"/>
      <c r="D12" s="77"/>
      <c r="E12" s="78">
        <f>ปร.4!K19</f>
        <v>23339</v>
      </c>
      <c r="F12" s="79">
        <v>1.2734000000000001</v>
      </c>
      <c r="G12" s="78">
        <f>F12*E12</f>
        <v>29719.882600000001</v>
      </c>
      <c r="H12" s="80"/>
    </row>
    <row r="13" spans="1:8" s="26" customFormat="1" ht="23.25">
      <c r="A13" s="31">
        <v>2</v>
      </c>
      <c r="B13" s="75" t="s">
        <v>11</v>
      </c>
      <c r="C13" s="76"/>
      <c r="D13" s="77"/>
      <c r="E13" s="78"/>
      <c r="F13" s="79"/>
      <c r="G13" s="78"/>
      <c r="H13" s="80"/>
    </row>
    <row r="14" spans="1:8" s="26" customFormat="1" ht="23.25">
      <c r="A14" s="31">
        <v>3</v>
      </c>
      <c r="B14" s="75" t="s">
        <v>12</v>
      </c>
      <c r="C14" s="76"/>
      <c r="D14" s="77"/>
      <c r="E14" s="80"/>
      <c r="F14" s="80"/>
      <c r="G14" s="81"/>
      <c r="H14" s="80"/>
    </row>
    <row r="15" spans="1:8" s="26" customFormat="1" ht="23.25">
      <c r="A15" s="31">
        <v>4</v>
      </c>
      <c r="B15" s="75" t="s">
        <v>13</v>
      </c>
      <c r="C15" s="76"/>
      <c r="D15" s="77"/>
      <c r="E15" s="80"/>
      <c r="F15" s="80"/>
      <c r="G15" s="81"/>
      <c r="H15" s="80"/>
    </row>
    <row r="16" spans="1:8" s="26" customFormat="1" ht="23.25">
      <c r="A16" s="80"/>
      <c r="B16" s="75" t="s">
        <v>47</v>
      </c>
      <c r="C16" s="76"/>
      <c r="D16" s="77"/>
      <c r="E16" s="80"/>
      <c r="F16" s="80"/>
      <c r="G16" s="82"/>
      <c r="H16" s="80"/>
    </row>
    <row r="17" spans="1:8" s="26" customFormat="1" ht="23.25">
      <c r="A17" s="80"/>
      <c r="B17" s="75" t="s">
        <v>48</v>
      </c>
      <c r="C17" s="76"/>
      <c r="D17" s="77"/>
      <c r="E17" s="80"/>
      <c r="F17" s="80"/>
      <c r="G17" s="82"/>
      <c r="H17" s="80"/>
    </row>
    <row r="18" spans="1:8" s="26" customFormat="1" ht="23.25">
      <c r="A18" s="80"/>
      <c r="B18" s="75" t="s">
        <v>56</v>
      </c>
      <c r="C18" s="76"/>
      <c r="D18" s="77"/>
      <c r="E18" s="80"/>
      <c r="F18" s="80"/>
      <c r="G18" s="82"/>
      <c r="H18" s="80"/>
    </row>
    <row r="19" spans="1:8" s="26" customFormat="1" ht="23.25">
      <c r="A19" s="80"/>
      <c r="B19" s="75" t="s">
        <v>14</v>
      </c>
      <c r="C19" s="76"/>
      <c r="D19" s="83"/>
      <c r="E19" s="84"/>
      <c r="F19" s="85"/>
      <c r="G19" s="78">
        <f>SUM(G12:G18)</f>
        <v>29719.882600000001</v>
      </c>
      <c r="H19" s="80"/>
    </row>
    <row r="20" spans="1:8" s="26" customFormat="1" ht="23.25">
      <c r="A20" s="80"/>
      <c r="B20" s="86" t="s">
        <v>15</v>
      </c>
      <c r="C20" s="76"/>
      <c r="D20" s="87"/>
      <c r="E20" s="87"/>
      <c r="F20" s="87"/>
      <c r="G20" s="88">
        <v>29700</v>
      </c>
      <c r="H20" s="89"/>
    </row>
    <row r="21" spans="1:8" s="26" customFormat="1" ht="23.25">
      <c r="A21" s="80"/>
      <c r="B21" s="90" t="s">
        <v>16</v>
      </c>
      <c r="C21" s="76"/>
      <c r="D21" s="84"/>
      <c r="E21" s="91" t="str">
        <f>BAHTTEXT(G20)</f>
        <v>สองหมื่นเก้าพันเจ็ดร้อยบาทถ้วน</v>
      </c>
      <c r="F21" s="84"/>
      <c r="G21" s="84"/>
      <c r="H21" s="85"/>
    </row>
    <row r="22" spans="1:8" s="26" customFormat="1" ht="23.25">
      <c r="A22" s="80"/>
      <c r="B22" s="90" t="s">
        <v>17</v>
      </c>
      <c r="C22" s="76"/>
      <c r="D22" s="88">
        <v>280</v>
      </c>
      <c r="E22" s="84" t="s">
        <v>18</v>
      </c>
      <c r="F22" s="84"/>
      <c r="G22" s="84"/>
      <c r="H22" s="85"/>
    </row>
    <row r="23" spans="1:8" s="26" customFormat="1" ht="23.25">
      <c r="A23" s="80"/>
      <c r="B23" s="90" t="s">
        <v>19</v>
      </c>
      <c r="C23" s="76"/>
      <c r="D23" s="92">
        <v>0</v>
      </c>
      <c r="E23" s="84" t="s">
        <v>20</v>
      </c>
      <c r="F23" s="84"/>
      <c r="G23" s="84"/>
      <c r="H23" s="85"/>
    </row>
    <row r="24" spans="1:8" s="26" customFormat="1" ht="23.25"/>
    <row r="25" spans="1:8" s="26" customFormat="1" ht="23.25">
      <c r="B25" s="26" t="s">
        <v>21</v>
      </c>
      <c r="F25" s="26" t="s">
        <v>22</v>
      </c>
    </row>
    <row r="26" spans="1:8" s="26" customFormat="1" ht="23.25">
      <c r="B26" s="26" t="s">
        <v>23</v>
      </c>
      <c r="F26" s="26" t="s">
        <v>90</v>
      </c>
    </row>
    <row r="27" spans="1:8" s="26" customFormat="1" ht="23.25">
      <c r="B27" s="26" t="s">
        <v>45</v>
      </c>
      <c r="F27" s="26" t="s">
        <v>91</v>
      </c>
    </row>
    <row r="28" spans="1:8" s="26" customFormat="1" ht="23.25"/>
    <row r="29" spans="1:8" s="26" customFormat="1" ht="23.25">
      <c r="B29" s="26" t="s">
        <v>24</v>
      </c>
      <c r="F29" s="26" t="s">
        <v>25</v>
      </c>
    </row>
    <row r="30" spans="1:8" s="26" customFormat="1" ht="23.25">
      <c r="B30" s="26" t="s">
        <v>92</v>
      </c>
      <c r="F30" s="26" t="s">
        <v>93</v>
      </c>
    </row>
    <row r="31" spans="1:8" s="26" customFormat="1" ht="23.25">
      <c r="B31" s="26" t="s">
        <v>94</v>
      </c>
      <c r="F31" s="26" t="s">
        <v>95</v>
      </c>
    </row>
    <row r="32" spans="1:8" s="26" customFormat="1" ht="23.25"/>
  </sheetData>
  <mergeCells count="4">
    <mergeCell ref="B10:D11"/>
    <mergeCell ref="A1:G1"/>
    <mergeCell ref="F10:F11"/>
    <mergeCell ref="H10:H11"/>
  </mergeCells>
  <phoneticPr fontId="0" type="noConversion"/>
  <pageMargins left="0.78740157480314965" right="0.23" top="0.74803149606299213" bottom="0.4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0"/>
  <sheetViews>
    <sheetView topLeftCell="A4" zoomScaleSheetLayoutView="100" workbookViewId="0">
      <selection activeCell="A4" sqref="A1:XFD1048576"/>
    </sheetView>
  </sheetViews>
  <sheetFormatPr defaultRowHeight="22.5" customHeight="1"/>
  <cols>
    <col min="1" max="1" width="7" style="26" customWidth="1"/>
    <col min="2" max="3" width="6.75" style="26" customWidth="1"/>
    <col min="4" max="4" width="25.625" style="26" customWidth="1"/>
    <col min="5" max="5" width="9" style="27"/>
    <col min="6" max="6" width="8" style="26" customWidth="1"/>
    <col min="7" max="7" width="10.125" style="26" customWidth="1"/>
    <col min="8" max="8" width="10.875" style="26" customWidth="1"/>
    <col min="9" max="9" width="10.25" style="26" customWidth="1"/>
    <col min="10" max="10" width="10.125" style="26" customWidth="1"/>
    <col min="11" max="11" width="14" style="26" customWidth="1"/>
    <col min="12" max="12" width="9.125" style="26" customWidth="1"/>
    <col min="13" max="16384" width="9" style="26"/>
  </cols>
  <sheetData>
    <row r="1" spans="1:12" ht="22.5" customHeight="1">
      <c r="A1" s="25" t="s">
        <v>69</v>
      </c>
      <c r="C1" s="26" t="s">
        <v>97</v>
      </c>
      <c r="K1" s="119" t="s">
        <v>51</v>
      </c>
      <c r="L1" s="119"/>
    </row>
    <row r="2" spans="1:12" ht="22.5" customHeight="1">
      <c r="A2" s="25" t="s">
        <v>66</v>
      </c>
      <c r="C2" s="26" t="s">
        <v>99</v>
      </c>
      <c r="F2" s="25"/>
      <c r="H2" s="25" t="s">
        <v>1</v>
      </c>
      <c r="K2" s="119" t="s">
        <v>26</v>
      </c>
      <c r="L2" s="119"/>
    </row>
    <row r="3" spans="1:12" ht="22.5" customHeight="1">
      <c r="A3" s="25" t="s">
        <v>67</v>
      </c>
      <c r="C3" s="26" t="s">
        <v>72</v>
      </c>
      <c r="F3" s="25"/>
      <c r="H3" s="25" t="s">
        <v>41</v>
      </c>
      <c r="I3" s="26" t="s">
        <v>70</v>
      </c>
      <c r="J3" s="26" t="s">
        <v>71</v>
      </c>
    </row>
    <row r="4" spans="1:12" ht="22.5" customHeight="1">
      <c r="A4" s="25" t="s">
        <v>68</v>
      </c>
      <c r="C4" s="26" t="s">
        <v>42</v>
      </c>
      <c r="F4" s="25"/>
      <c r="H4" s="26" t="s">
        <v>73</v>
      </c>
    </row>
    <row r="5" spans="1:12" s="29" customFormat="1" ht="22.5" customHeight="1">
      <c r="A5" s="104" t="s">
        <v>27</v>
      </c>
      <c r="B5" s="97" t="s">
        <v>3</v>
      </c>
      <c r="C5" s="98"/>
      <c r="D5" s="99"/>
      <c r="E5" s="115" t="s">
        <v>28</v>
      </c>
      <c r="F5" s="104" t="s">
        <v>29</v>
      </c>
      <c r="G5" s="117" t="s">
        <v>30</v>
      </c>
      <c r="H5" s="118"/>
      <c r="I5" s="117" t="s">
        <v>31</v>
      </c>
      <c r="J5" s="118"/>
      <c r="K5" s="28" t="s">
        <v>40</v>
      </c>
      <c r="L5" s="104" t="s">
        <v>7</v>
      </c>
    </row>
    <row r="6" spans="1:12" s="29" customFormat="1" ht="22.5" customHeight="1">
      <c r="A6" s="105"/>
      <c r="B6" s="100"/>
      <c r="C6" s="101"/>
      <c r="D6" s="102"/>
      <c r="E6" s="116" t="s">
        <v>28</v>
      </c>
      <c r="F6" s="105" t="s">
        <v>29</v>
      </c>
      <c r="G6" s="30" t="s">
        <v>32</v>
      </c>
      <c r="H6" s="31" t="s">
        <v>33</v>
      </c>
      <c r="I6" s="30" t="s">
        <v>32</v>
      </c>
      <c r="J6" s="30" t="s">
        <v>33</v>
      </c>
      <c r="K6" s="32" t="s">
        <v>39</v>
      </c>
      <c r="L6" s="105"/>
    </row>
    <row r="7" spans="1:12" s="29" customFormat="1" ht="22.5" customHeight="1">
      <c r="A7" s="33"/>
      <c r="B7" s="112" t="s">
        <v>49</v>
      </c>
      <c r="C7" s="113"/>
      <c r="D7" s="114"/>
      <c r="E7" s="34"/>
      <c r="F7" s="33"/>
      <c r="G7" s="35"/>
      <c r="H7" s="36"/>
      <c r="I7" s="37"/>
      <c r="J7" s="38"/>
      <c r="K7" s="39"/>
      <c r="L7" s="33"/>
    </row>
    <row r="8" spans="1:12" ht="23.25" customHeight="1">
      <c r="A8" s="40">
        <v>1</v>
      </c>
      <c r="B8" s="41" t="s">
        <v>74</v>
      </c>
      <c r="C8" s="68"/>
      <c r="D8" s="42"/>
      <c r="E8" s="43">
        <v>70</v>
      </c>
      <c r="F8" s="40" t="s">
        <v>34</v>
      </c>
      <c r="G8" s="44">
        <v>175</v>
      </c>
      <c r="H8" s="45">
        <f t="shared" ref="H8:H18" si="0">G8*E8</f>
        <v>12250</v>
      </c>
      <c r="I8" s="46">
        <v>72</v>
      </c>
      <c r="J8" s="47">
        <f>I8*E8</f>
        <v>5040</v>
      </c>
      <c r="K8" s="47">
        <f>J8+H8</f>
        <v>17290</v>
      </c>
      <c r="L8" s="13"/>
    </row>
    <row r="9" spans="1:12" ht="23.25" customHeight="1">
      <c r="A9" s="40">
        <v>2</v>
      </c>
      <c r="B9" s="41" t="s">
        <v>75</v>
      </c>
      <c r="C9" s="68"/>
      <c r="D9" s="42"/>
      <c r="E9" s="43">
        <v>10</v>
      </c>
      <c r="F9" s="40" t="s">
        <v>35</v>
      </c>
      <c r="G9" s="44">
        <v>89</v>
      </c>
      <c r="H9" s="45">
        <f t="shared" ref="H9" si="1">G9*E9</f>
        <v>890</v>
      </c>
      <c r="I9" s="46">
        <v>0</v>
      </c>
      <c r="J9" s="47">
        <v>0</v>
      </c>
      <c r="K9" s="47">
        <f>H9</f>
        <v>890</v>
      </c>
      <c r="L9" s="13"/>
    </row>
    <row r="10" spans="1:12" ht="23.25" customHeight="1">
      <c r="A10" s="40">
        <v>3</v>
      </c>
      <c r="B10" s="41" t="s">
        <v>76</v>
      </c>
      <c r="C10" s="68"/>
      <c r="D10" s="42"/>
      <c r="E10" s="43">
        <v>2</v>
      </c>
      <c r="F10" s="40" t="s">
        <v>35</v>
      </c>
      <c r="G10" s="44">
        <v>89</v>
      </c>
      <c r="H10" s="45">
        <f t="shared" ref="H10" si="2">G10*E10</f>
        <v>178</v>
      </c>
      <c r="I10" s="46">
        <v>0</v>
      </c>
      <c r="J10" s="47">
        <v>0</v>
      </c>
      <c r="K10" s="47">
        <f>H10</f>
        <v>178</v>
      </c>
      <c r="L10" s="13"/>
    </row>
    <row r="11" spans="1:12" ht="23.25" customHeight="1">
      <c r="A11" s="40">
        <v>5</v>
      </c>
      <c r="B11" s="109" t="s">
        <v>77</v>
      </c>
      <c r="C11" s="110"/>
      <c r="D11" s="111"/>
      <c r="E11" s="43">
        <v>1</v>
      </c>
      <c r="F11" s="40" t="s">
        <v>35</v>
      </c>
      <c r="G11" s="44">
        <v>1048</v>
      </c>
      <c r="H11" s="45">
        <f t="shared" si="0"/>
        <v>1048</v>
      </c>
      <c r="I11" s="48">
        <v>0</v>
      </c>
      <c r="J11" s="47">
        <f t="shared" ref="J11:J14" si="3">I11*E11</f>
        <v>0</v>
      </c>
      <c r="K11" s="47">
        <f>SUM(H11+J11)</f>
        <v>1048</v>
      </c>
      <c r="L11" s="13"/>
    </row>
    <row r="12" spans="1:12" ht="23.25" customHeight="1">
      <c r="A12" s="40">
        <v>6</v>
      </c>
      <c r="B12" s="109" t="s">
        <v>78</v>
      </c>
      <c r="C12" s="110"/>
      <c r="D12" s="111"/>
      <c r="E12" s="43">
        <v>3</v>
      </c>
      <c r="F12" s="40" t="s">
        <v>35</v>
      </c>
      <c r="G12" s="44">
        <v>35</v>
      </c>
      <c r="H12" s="45">
        <f t="shared" si="0"/>
        <v>105</v>
      </c>
      <c r="I12" s="48">
        <v>0</v>
      </c>
      <c r="J12" s="47">
        <f t="shared" si="3"/>
        <v>0</v>
      </c>
      <c r="K12" s="47">
        <f>H12</f>
        <v>105</v>
      </c>
      <c r="L12" s="13"/>
    </row>
    <row r="13" spans="1:12" ht="23.25" customHeight="1">
      <c r="A13" s="40">
        <v>7</v>
      </c>
      <c r="B13" s="109" t="s">
        <v>79</v>
      </c>
      <c r="C13" s="110"/>
      <c r="D13" s="111"/>
      <c r="E13" s="43">
        <v>2</v>
      </c>
      <c r="F13" s="40" t="s">
        <v>34</v>
      </c>
      <c r="G13" s="44">
        <v>38</v>
      </c>
      <c r="H13" s="45">
        <f t="shared" si="0"/>
        <v>76</v>
      </c>
      <c r="I13" s="48">
        <v>0</v>
      </c>
      <c r="J13" s="47">
        <f t="shared" si="3"/>
        <v>0</v>
      </c>
      <c r="K13" s="47">
        <f>J13+H13</f>
        <v>76</v>
      </c>
      <c r="L13" s="13"/>
    </row>
    <row r="14" spans="1:12" ht="23.25" customHeight="1">
      <c r="A14" s="40">
        <v>8</v>
      </c>
      <c r="B14" s="109" t="s">
        <v>80</v>
      </c>
      <c r="C14" s="110"/>
      <c r="D14" s="111"/>
      <c r="E14" s="43">
        <v>10</v>
      </c>
      <c r="F14" s="40" t="s">
        <v>35</v>
      </c>
      <c r="G14" s="44">
        <v>3</v>
      </c>
      <c r="H14" s="45">
        <f t="shared" si="0"/>
        <v>30</v>
      </c>
      <c r="I14" s="48">
        <v>0</v>
      </c>
      <c r="J14" s="47">
        <f t="shared" si="3"/>
        <v>0</v>
      </c>
      <c r="K14" s="47">
        <f>SUM(H14+J14)</f>
        <v>30</v>
      </c>
      <c r="L14" s="40"/>
    </row>
    <row r="15" spans="1:12" s="49" customFormat="1" ht="23.25" customHeight="1">
      <c r="A15" s="40">
        <v>9</v>
      </c>
      <c r="B15" s="109" t="s">
        <v>57</v>
      </c>
      <c r="C15" s="110"/>
      <c r="D15" s="111"/>
      <c r="E15" s="43">
        <v>1</v>
      </c>
      <c r="F15" s="40" t="s">
        <v>37</v>
      </c>
      <c r="G15" s="44">
        <v>122</v>
      </c>
      <c r="H15" s="45">
        <f t="shared" si="0"/>
        <v>122</v>
      </c>
      <c r="I15" s="48">
        <v>0</v>
      </c>
      <c r="J15" s="47">
        <f>I15*E15</f>
        <v>0</v>
      </c>
      <c r="K15" s="47">
        <f>J15+H15</f>
        <v>122</v>
      </c>
      <c r="L15" s="40"/>
    </row>
    <row r="16" spans="1:12" s="49" customFormat="1" ht="23.25" customHeight="1">
      <c r="A16" s="40">
        <v>10</v>
      </c>
      <c r="B16" s="109" t="s">
        <v>58</v>
      </c>
      <c r="C16" s="110"/>
      <c r="D16" s="111"/>
      <c r="E16" s="43">
        <v>1</v>
      </c>
      <c r="F16" s="40" t="s">
        <v>50</v>
      </c>
      <c r="G16" s="44">
        <v>20</v>
      </c>
      <c r="H16" s="45">
        <f t="shared" si="0"/>
        <v>20</v>
      </c>
      <c r="I16" s="48">
        <v>0</v>
      </c>
      <c r="J16" s="47">
        <f>I16*E16</f>
        <v>0</v>
      </c>
      <c r="K16" s="47">
        <v>100</v>
      </c>
      <c r="L16" s="40"/>
    </row>
    <row r="17" spans="1:12" s="49" customFormat="1" ht="23.25" customHeight="1">
      <c r="A17" s="40">
        <v>11</v>
      </c>
      <c r="B17" s="41" t="s">
        <v>81</v>
      </c>
      <c r="C17" s="68"/>
      <c r="D17" s="42"/>
      <c r="E17" s="43">
        <v>1</v>
      </c>
      <c r="F17" s="40" t="s">
        <v>36</v>
      </c>
      <c r="G17" s="44">
        <v>1000</v>
      </c>
      <c r="H17" s="45">
        <f t="shared" si="0"/>
        <v>1000</v>
      </c>
      <c r="I17" s="48">
        <v>0</v>
      </c>
      <c r="J17" s="47">
        <f>I17*E17</f>
        <v>0</v>
      </c>
      <c r="K17" s="47">
        <f>J17+H17</f>
        <v>1000</v>
      </c>
      <c r="L17" s="40" t="s">
        <v>83</v>
      </c>
    </row>
    <row r="18" spans="1:12" s="49" customFormat="1" ht="23.25" customHeight="1">
      <c r="A18" s="40">
        <v>12</v>
      </c>
      <c r="B18" s="41" t="s">
        <v>82</v>
      </c>
      <c r="C18" s="68"/>
      <c r="D18" s="42"/>
      <c r="E18" s="43">
        <v>1</v>
      </c>
      <c r="F18" s="40" t="s">
        <v>36</v>
      </c>
      <c r="G18" s="44">
        <v>2500</v>
      </c>
      <c r="H18" s="45">
        <f t="shared" si="0"/>
        <v>2500</v>
      </c>
      <c r="I18" s="48">
        <v>0</v>
      </c>
      <c r="J18" s="47">
        <f>I18*E18</f>
        <v>0</v>
      </c>
      <c r="K18" s="47">
        <f>J18+H18</f>
        <v>2500</v>
      </c>
      <c r="L18" s="40" t="s">
        <v>84</v>
      </c>
    </row>
    <row r="19" spans="1:12" ht="22.5" customHeight="1">
      <c r="A19" s="50"/>
      <c r="B19" s="106" t="s">
        <v>38</v>
      </c>
      <c r="C19" s="107"/>
      <c r="D19" s="108"/>
      <c r="E19" s="51"/>
      <c r="F19" s="50"/>
      <c r="G19" s="52"/>
      <c r="H19" s="53"/>
      <c r="I19" s="54"/>
      <c r="J19" s="55"/>
      <c r="K19" s="56">
        <f>SUM(K8:K18)</f>
        <v>23339</v>
      </c>
      <c r="L19" s="57"/>
    </row>
    <row r="20" spans="1:12" s="69" customFormat="1" ht="22.5" customHeight="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</row>
    <row r="21" spans="1:12" s="69" customFormat="1" ht="22.5" customHeight="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2" s="69" customFormat="1" ht="22.5" customHeight="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2" s="69" customFormat="1" ht="22.5" customHeight="1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spans="1:12" s="58" customFormat="1" ht="22.5" customHeight="1">
      <c r="B24" s="62"/>
      <c r="C24" s="62"/>
      <c r="D24" s="62"/>
      <c r="E24" s="59"/>
      <c r="G24" s="63"/>
      <c r="H24" s="60"/>
      <c r="I24" s="64"/>
      <c r="J24" s="60"/>
      <c r="K24" s="65"/>
    </row>
    <row r="25" spans="1:12" s="58" customFormat="1" ht="22.5" customHeight="1">
      <c r="B25" s="62"/>
      <c r="C25" s="62"/>
      <c r="D25" s="62"/>
      <c r="E25" s="59"/>
      <c r="G25" s="63"/>
      <c r="H25" s="60"/>
      <c r="I25" s="64"/>
      <c r="J25" s="60"/>
      <c r="K25" s="65"/>
    </row>
    <row r="26" spans="1:12" s="58" customFormat="1" ht="22.5" customHeight="1">
      <c r="B26" s="62"/>
      <c r="C26" s="62"/>
      <c r="D26" s="62"/>
      <c r="E26" s="59"/>
      <c r="G26" s="63"/>
      <c r="H26" s="60"/>
      <c r="I26" s="64"/>
      <c r="J26" s="60"/>
      <c r="K26" s="65"/>
    </row>
    <row r="27" spans="1:12" s="58" customFormat="1" ht="22.5" customHeight="1">
      <c r="B27" s="62"/>
      <c r="C27" s="62"/>
      <c r="D27" s="62"/>
      <c r="E27" s="59"/>
      <c r="G27" s="63"/>
      <c r="H27" s="60"/>
      <c r="I27" s="64"/>
      <c r="J27" s="60"/>
      <c r="K27" s="65"/>
    </row>
    <row r="28" spans="1:12" s="49" customFormat="1" ht="22.5" customHeight="1">
      <c r="A28" s="58"/>
      <c r="B28" s="62"/>
      <c r="C28" s="62"/>
      <c r="D28" s="62"/>
      <c r="E28" s="59"/>
      <c r="F28" s="58"/>
      <c r="G28" s="63"/>
      <c r="H28" s="60"/>
      <c r="I28" s="64"/>
      <c r="J28" s="61"/>
      <c r="K28" s="66"/>
    </row>
    <row r="29" spans="1:12" s="49" customFormat="1" ht="22.5" customHeight="1">
      <c r="E29" s="67"/>
    </row>
    <row r="30" spans="1:12" s="49" customFormat="1" ht="22.5" customHeight="1">
      <c r="E30" s="67"/>
    </row>
  </sheetData>
  <mergeCells count="17">
    <mergeCell ref="E5:E6"/>
    <mergeCell ref="F5:F6"/>
    <mergeCell ref="G5:H5"/>
    <mergeCell ref="K1:L1"/>
    <mergeCell ref="K2:L2"/>
    <mergeCell ref="L5:L6"/>
    <mergeCell ref="I5:J5"/>
    <mergeCell ref="B19:D19"/>
    <mergeCell ref="B13:D13"/>
    <mergeCell ref="B14:D14"/>
    <mergeCell ref="A5:A6"/>
    <mergeCell ref="B12:D12"/>
    <mergeCell ref="B15:D15"/>
    <mergeCell ref="B16:D16"/>
    <mergeCell ref="B7:D7"/>
    <mergeCell ref="B11:D11"/>
    <mergeCell ref="B5:D6"/>
  </mergeCells>
  <phoneticPr fontId="0" type="noConversion"/>
  <pageMargins left="0.78740157480314965" right="0.19685039370078741" top="0.39370078740157483" bottom="0" header="0.31496062992125984" footer="0.19685039370078741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2"/>
  <sheetViews>
    <sheetView workbookViewId="0">
      <selection activeCell="F6" sqref="F6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03" t="s">
        <v>55</v>
      </c>
      <c r="B1" s="103"/>
      <c r="C1" s="103"/>
      <c r="D1" s="103"/>
      <c r="E1" s="103"/>
      <c r="F1" s="103"/>
      <c r="G1" s="103"/>
      <c r="H1" s="95" t="s">
        <v>0</v>
      </c>
    </row>
    <row r="2" spans="1:8" s="26" customFormat="1" ht="27.75" customHeight="1">
      <c r="A2" s="25" t="s">
        <v>85</v>
      </c>
      <c r="B2" s="73" t="s">
        <v>98</v>
      </c>
      <c r="C2" s="73"/>
      <c r="D2" s="73"/>
      <c r="E2" s="73"/>
      <c r="F2" s="73"/>
      <c r="G2" s="73"/>
    </row>
    <row r="3" spans="1:8" s="26" customFormat="1" ht="27.75" customHeight="1">
      <c r="A3" s="25" t="s">
        <v>96</v>
      </c>
      <c r="B3" s="25"/>
      <c r="C3" s="26" t="s">
        <v>103</v>
      </c>
      <c r="D3" s="71"/>
      <c r="E3" s="71"/>
      <c r="F3" s="71"/>
      <c r="G3" s="71"/>
      <c r="H3" s="71"/>
    </row>
    <row r="4" spans="1:8" s="26" customFormat="1" ht="23.25">
      <c r="A4" s="25" t="s">
        <v>41</v>
      </c>
      <c r="B4" s="25"/>
      <c r="C4" s="26" t="s">
        <v>70</v>
      </c>
      <c r="D4" s="71" t="s">
        <v>71</v>
      </c>
    </row>
    <row r="5" spans="1:8" s="26" customFormat="1" ht="23.25">
      <c r="A5" s="25" t="s">
        <v>43</v>
      </c>
      <c r="B5" s="25"/>
      <c r="C5" s="26" t="s">
        <v>44</v>
      </c>
    </row>
    <row r="6" spans="1:8" s="26" customFormat="1" ht="23.25">
      <c r="A6" s="25" t="s">
        <v>86</v>
      </c>
      <c r="B6" s="25"/>
      <c r="D6" s="26" t="s">
        <v>88</v>
      </c>
    </row>
    <row r="7" spans="1:8" s="26" customFormat="1" ht="23.25">
      <c r="A7" s="25" t="s">
        <v>1</v>
      </c>
      <c r="B7" s="25"/>
    </row>
    <row r="8" spans="1:8" s="26" customFormat="1" ht="23.25">
      <c r="A8" s="25" t="s">
        <v>87</v>
      </c>
      <c r="B8" s="25"/>
      <c r="D8" s="26" t="s">
        <v>52</v>
      </c>
    </row>
    <row r="9" spans="1:8" s="26" customFormat="1" ht="23.25">
      <c r="A9" s="25" t="s">
        <v>100</v>
      </c>
      <c r="B9" s="25"/>
      <c r="D9" s="72"/>
    </row>
    <row r="10" spans="1:8" s="26" customFormat="1" ht="23.25">
      <c r="A10" s="74" t="s">
        <v>2</v>
      </c>
      <c r="B10" s="97" t="s">
        <v>3</v>
      </c>
      <c r="C10" s="98"/>
      <c r="D10" s="99"/>
      <c r="E10" s="74" t="s">
        <v>4</v>
      </c>
      <c r="F10" s="104" t="s">
        <v>5</v>
      </c>
      <c r="G10" s="74" t="s">
        <v>6</v>
      </c>
      <c r="H10" s="104" t="s">
        <v>7</v>
      </c>
    </row>
    <row r="11" spans="1:8" s="26" customFormat="1" ht="23.25">
      <c r="A11" s="30" t="s">
        <v>8</v>
      </c>
      <c r="B11" s="100"/>
      <c r="C11" s="101"/>
      <c r="D11" s="102"/>
      <c r="E11" s="30" t="s">
        <v>9</v>
      </c>
      <c r="F11" s="105"/>
      <c r="G11" s="30" t="s">
        <v>9</v>
      </c>
      <c r="H11" s="105"/>
    </row>
    <row r="12" spans="1:8" s="26" customFormat="1" ht="23.25">
      <c r="A12" s="31">
        <v>1</v>
      </c>
      <c r="B12" s="75" t="s">
        <v>10</v>
      </c>
      <c r="C12" s="76"/>
      <c r="D12" s="77"/>
      <c r="E12" s="78">
        <f>ปร.4!K19</f>
        <v>23339</v>
      </c>
      <c r="F12" s="79">
        <v>1.2734000000000001</v>
      </c>
      <c r="G12" s="78">
        <f>F12*E12</f>
        <v>29719.882600000001</v>
      </c>
      <c r="H12" s="80"/>
    </row>
    <row r="13" spans="1:8" s="26" customFormat="1" ht="23.25">
      <c r="A13" s="31">
        <v>2</v>
      </c>
      <c r="B13" s="75" t="s">
        <v>11</v>
      </c>
      <c r="C13" s="76"/>
      <c r="D13" s="77"/>
      <c r="E13" s="78"/>
      <c r="F13" s="79"/>
      <c r="G13" s="78"/>
      <c r="H13" s="80"/>
    </row>
    <row r="14" spans="1:8" s="26" customFormat="1" ht="23.25">
      <c r="A14" s="31">
        <v>3</v>
      </c>
      <c r="B14" s="75" t="s">
        <v>12</v>
      </c>
      <c r="C14" s="76"/>
      <c r="D14" s="77"/>
      <c r="E14" s="80"/>
      <c r="F14" s="80"/>
      <c r="G14" s="81"/>
      <c r="H14" s="80"/>
    </row>
    <row r="15" spans="1:8" s="26" customFormat="1" ht="23.25">
      <c r="A15" s="31">
        <v>4</v>
      </c>
      <c r="B15" s="75" t="s">
        <v>13</v>
      </c>
      <c r="C15" s="76"/>
      <c r="D15" s="77"/>
      <c r="E15" s="80"/>
      <c r="F15" s="80"/>
      <c r="G15" s="81"/>
      <c r="H15" s="80"/>
    </row>
    <row r="16" spans="1:8" s="26" customFormat="1" ht="23.25">
      <c r="A16" s="80"/>
      <c r="B16" s="75" t="s">
        <v>47</v>
      </c>
      <c r="C16" s="76"/>
      <c r="D16" s="77"/>
      <c r="E16" s="80"/>
      <c r="F16" s="80"/>
      <c r="G16" s="82"/>
      <c r="H16" s="80"/>
    </row>
    <row r="17" spans="1:12" s="26" customFormat="1" ht="23.25">
      <c r="A17" s="80"/>
      <c r="B17" s="75" t="s">
        <v>48</v>
      </c>
      <c r="C17" s="76"/>
      <c r="D17" s="77"/>
      <c r="E17" s="80"/>
      <c r="F17" s="80"/>
      <c r="G17" s="82"/>
      <c r="H17" s="80"/>
    </row>
    <row r="18" spans="1:12" s="26" customFormat="1" ht="23.25">
      <c r="A18" s="80"/>
      <c r="B18" s="75" t="s">
        <v>56</v>
      </c>
      <c r="C18" s="76"/>
      <c r="D18" s="77"/>
      <c r="E18" s="80"/>
      <c r="F18" s="80"/>
      <c r="G18" s="82"/>
      <c r="H18" s="80"/>
    </row>
    <row r="19" spans="1:12" s="26" customFormat="1" ht="23.25">
      <c r="A19" s="80"/>
      <c r="B19" s="75" t="s">
        <v>14</v>
      </c>
      <c r="C19" s="76"/>
      <c r="D19" s="83"/>
      <c r="E19" s="84"/>
      <c r="F19" s="85"/>
      <c r="G19" s="78">
        <f>SUM(G12:G18)</f>
        <v>29719.882600000001</v>
      </c>
      <c r="H19" s="80"/>
    </row>
    <row r="20" spans="1:12" s="26" customFormat="1" ht="23.25">
      <c r="A20" s="80"/>
      <c r="B20" s="86" t="s">
        <v>15</v>
      </c>
      <c r="C20" s="76"/>
      <c r="D20" s="87"/>
      <c r="E20" s="87"/>
      <c r="F20" s="87"/>
      <c r="G20" s="88">
        <v>29700</v>
      </c>
      <c r="H20" s="89"/>
    </row>
    <row r="21" spans="1:12" s="26" customFormat="1" ht="23.25">
      <c r="A21" s="80"/>
      <c r="B21" s="90" t="s">
        <v>16</v>
      </c>
      <c r="C21" s="76"/>
      <c r="D21" s="84"/>
      <c r="E21" s="91" t="str">
        <f>BAHTTEXT(G20)</f>
        <v>สองหมื่นเก้าพันเจ็ดร้อยบาทถ้วน</v>
      </c>
      <c r="F21" s="84"/>
      <c r="G21" s="84"/>
      <c r="H21" s="85"/>
    </row>
    <row r="22" spans="1:12" s="26" customFormat="1" ht="23.25">
      <c r="A22" s="80"/>
      <c r="B22" s="90" t="s">
        <v>17</v>
      </c>
      <c r="C22" s="76"/>
      <c r="D22" s="88">
        <v>280</v>
      </c>
      <c r="E22" s="84" t="s">
        <v>18</v>
      </c>
      <c r="F22" s="84"/>
      <c r="G22" s="84"/>
      <c r="H22" s="85"/>
    </row>
    <row r="23" spans="1:12" s="26" customFormat="1" ht="23.25">
      <c r="A23" s="80"/>
      <c r="B23" s="90" t="s">
        <v>19</v>
      </c>
      <c r="C23" s="76"/>
      <c r="D23" s="92">
        <v>0</v>
      </c>
      <c r="E23" s="84" t="s">
        <v>20</v>
      </c>
      <c r="F23" s="84"/>
      <c r="G23" s="84"/>
      <c r="H23" s="85"/>
    </row>
    <row r="24" spans="1:12" s="26" customFormat="1" ht="23.25">
      <c r="A24" s="120" t="s">
        <v>46</v>
      </c>
      <c r="B24" s="120"/>
      <c r="C24" s="120"/>
      <c r="D24" s="120"/>
      <c r="E24" s="120"/>
      <c r="F24" s="120"/>
      <c r="G24" s="120"/>
      <c r="H24" s="120"/>
    </row>
    <row r="25" spans="1:12" s="26" customFormat="1" ht="23.25"/>
    <row r="26" spans="1:12" s="69" customFormat="1" ht="22.5" customHeight="1">
      <c r="A26" s="26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</row>
    <row r="27" spans="1:12" s="69" customFormat="1" ht="22.5" customHeight="1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</row>
    <row r="28" spans="1:12" s="69" customFormat="1" ht="22.5" customHeight="1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2" s="69" customFormat="1" ht="22.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2" s="26" customFormat="1" ht="23.25"/>
    <row r="31" spans="1:12" s="26" customFormat="1" ht="23.25"/>
    <row r="32" spans="1:12" s="26" customFormat="1" ht="23.25"/>
  </sheetData>
  <mergeCells count="5">
    <mergeCell ref="A1:G1"/>
    <mergeCell ref="B10:D11"/>
    <mergeCell ref="F10:F11"/>
    <mergeCell ref="H10:H11"/>
    <mergeCell ref="A24:H24"/>
  </mergeCells>
  <pageMargins left="0.7" right="0.3" top="0.75" bottom="0.4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1"/>
  <sheetViews>
    <sheetView topLeftCell="A16" workbookViewId="0">
      <selection activeCell="F28" sqref="F28"/>
    </sheetView>
  </sheetViews>
  <sheetFormatPr defaultRowHeight="22.5" customHeight="1"/>
  <cols>
    <col min="1" max="1" width="7" style="26" customWidth="1"/>
    <col min="2" max="3" width="6.75" style="26" customWidth="1"/>
    <col min="4" max="4" width="25.625" style="26" customWidth="1"/>
    <col min="5" max="5" width="9" style="27"/>
    <col min="6" max="6" width="8" style="26" customWidth="1"/>
    <col min="7" max="7" width="10.125" style="26" customWidth="1"/>
    <col min="8" max="8" width="10.875" style="26" customWidth="1"/>
    <col min="9" max="9" width="10.25" style="26" customWidth="1"/>
    <col min="10" max="10" width="10.125" style="26" customWidth="1"/>
    <col min="11" max="11" width="14" style="26" customWidth="1"/>
    <col min="12" max="12" width="9.125" style="26" customWidth="1"/>
    <col min="13" max="16384" width="9" style="26"/>
  </cols>
  <sheetData>
    <row r="1" spans="1:12" ht="22.5" customHeight="1">
      <c r="A1" s="25" t="s">
        <v>69</v>
      </c>
      <c r="C1" s="26" t="s">
        <v>97</v>
      </c>
      <c r="K1" s="119" t="s">
        <v>51</v>
      </c>
      <c r="L1" s="119"/>
    </row>
    <row r="2" spans="1:12" ht="22.5" customHeight="1">
      <c r="A2" s="25" t="s">
        <v>66</v>
      </c>
      <c r="C2" s="26" t="s">
        <v>103</v>
      </c>
      <c r="F2" s="25"/>
      <c r="H2" s="25" t="s">
        <v>1</v>
      </c>
      <c r="K2" s="119" t="s">
        <v>26</v>
      </c>
      <c r="L2" s="119"/>
    </row>
    <row r="3" spans="1:12" ht="22.5" customHeight="1">
      <c r="A3" s="25" t="s">
        <v>67</v>
      </c>
      <c r="C3" s="26" t="s">
        <v>72</v>
      </c>
      <c r="F3" s="25"/>
      <c r="H3" s="25" t="s">
        <v>41</v>
      </c>
      <c r="I3" s="26" t="s">
        <v>70</v>
      </c>
      <c r="J3" s="26" t="s">
        <v>71</v>
      </c>
    </row>
    <row r="4" spans="1:12" ht="22.5" customHeight="1">
      <c r="A4" s="25" t="s">
        <v>68</v>
      </c>
      <c r="C4" s="26" t="s">
        <v>42</v>
      </c>
      <c r="F4" s="25"/>
      <c r="H4" s="26" t="s">
        <v>101</v>
      </c>
    </row>
    <row r="5" spans="1:12" s="29" customFormat="1" ht="22.5" customHeight="1">
      <c r="A5" s="104" t="s">
        <v>27</v>
      </c>
      <c r="B5" s="97" t="s">
        <v>3</v>
      </c>
      <c r="C5" s="98"/>
      <c r="D5" s="99"/>
      <c r="E5" s="115" t="s">
        <v>28</v>
      </c>
      <c r="F5" s="104" t="s">
        <v>29</v>
      </c>
      <c r="G5" s="117" t="s">
        <v>30</v>
      </c>
      <c r="H5" s="118"/>
      <c r="I5" s="117" t="s">
        <v>31</v>
      </c>
      <c r="J5" s="118"/>
      <c r="K5" s="93" t="s">
        <v>40</v>
      </c>
      <c r="L5" s="104" t="s">
        <v>7</v>
      </c>
    </row>
    <row r="6" spans="1:12" s="29" customFormat="1" ht="22.5" customHeight="1">
      <c r="A6" s="105"/>
      <c r="B6" s="100"/>
      <c r="C6" s="101"/>
      <c r="D6" s="102"/>
      <c r="E6" s="116" t="s">
        <v>28</v>
      </c>
      <c r="F6" s="105" t="s">
        <v>29</v>
      </c>
      <c r="G6" s="30" t="s">
        <v>32</v>
      </c>
      <c r="H6" s="31" t="s">
        <v>33</v>
      </c>
      <c r="I6" s="30" t="s">
        <v>32</v>
      </c>
      <c r="J6" s="30" t="s">
        <v>33</v>
      </c>
      <c r="K6" s="94" t="s">
        <v>39</v>
      </c>
      <c r="L6" s="105"/>
    </row>
    <row r="7" spans="1:12" s="29" customFormat="1" ht="22.5" customHeight="1">
      <c r="A7" s="74"/>
      <c r="B7" s="135" t="s">
        <v>49</v>
      </c>
      <c r="C7" s="136"/>
      <c r="D7" s="137"/>
      <c r="E7" s="138"/>
      <c r="F7" s="74"/>
      <c r="G7" s="139"/>
      <c r="H7" s="140"/>
      <c r="I7" s="141"/>
      <c r="J7" s="142"/>
      <c r="K7" s="143"/>
      <c r="L7" s="74"/>
    </row>
    <row r="8" spans="1:12" ht="23.25" customHeight="1">
      <c r="A8" s="154">
        <v>1</v>
      </c>
      <c r="B8" s="155" t="s">
        <v>74</v>
      </c>
      <c r="C8" s="156"/>
      <c r="D8" s="157"/>
      <c r="E8" s="158">
        <v>70</v>
      </c>
      <c r="F8" s="154" t="s">
        <v>34</v>
      </c>
      <c r="G8" s="159">
        <v>175</v>
      </c>
      <c r="H8" s="158">
        <f t="shared" ref="H8:H18" si="0">G8*E8</f>
        <v>12250</v>
      </c>
      <c r="I8" s="160">
        <v>72</v>
      </c>
      <c r="J8" s="161">
        <f>I8*E8</f>
        <v>5040</v>
      </c>
      <c r="K8" s="161">
        <f>J8+H8</f>
        <v>17290</v>
      </c>
      <c r="L8" s="162"/>
    </row>
    <row r="9" spans="1:12" ht="23.25" customHeight="1">
      <c r="A9" s="154">
        <v>2</v>
      </c>
      <c r="B9" s="155" t="s">
        <v>75</v>
      </c>
      <c r="C9" s="156"/>
      <c r="D9" s="157"/>
      <c r="E9" s="158">
        <v>10</v>
      </c>
      <c r="F9" s="154" t="s">
        <v>35</v>
      </c>
      <c r="G9" s="159">
        <v>89</v>
      </c>
      <c r="H9" s="158">
        <f t="shared" si="0"/>
        <v>890</v>
      </c>
      <c r="I9" s="160">
        <v>0</v>
      </c>
      <c r="J9" s="161">
        <v>0</v>
      </c>
      <c r="K9" s="161">
        <f>H9</f>
        <v>890</v>
      </c>
      <c r="L9" s="162"/>
    </row>
    <row r="10" spans="1:12" ht="23.25" customHeight="1">
      <c r="A10" s="154">
        <v>3</v>
      </c>
      <c r="B10" s="155" t="s">
        <v>76</v>
      </c>
      <c r="C10" s="156"/>
      <c r="D10" s="157"/>
      <c r="E10" s="158">
        <v>2</v>
      </c>
      <c r="F10" s="154" t="s">
        <v>35</v>
      </c>
      <c r="G10" s="159">
        <v>89</v>
      </c>
      <c r="H10" s="158">
        <f t="shared" si="0"/>
        <v>178</v>
      </c>
      <c r="I10" s="160">
        <v>0</v>
      </c>
      <c r="J10" s="161">
        <v>0</v>
      </c>
      <c r="K10" s="161">
        <f>H10</f>
        <v>178</v>
      </c>
      <c r="L10" s="162"/>
    </row>
    <row r="11" spans="1:12" ht="23.25" customHeight="1">
      <c r="A11" s="154">
        <v>5</v>
      </c>
      <c r="B11" s="163" t="s">
        <v>77</v>
      </c>
      <c r="C11" s="164"/>
      <c r="D11" s="165"/>
      <c r="E11" s="158">
        <v>1</v>
      </c>
      <c r="F11" s="154" t="s">
        <v>35</v>
      </c>
      <c r="G11" s="159">
        <v>1048</v>
      </c>
      <c r="H11" s="158">
        <f t="shared" si="0"/>
        <v>1048</v>
      </c>
      <c r="I11" s="166">
        <v>0</v>
      </c>
      <c r="J11" s="161">
        <f t="shared" ref="J11:J14" si="1">I11*E11</f>
        <v>0</v>
      </c>
      <c r="K11" s="161">
        <f>SUM(H11+J11)</f>
        <v>1048</v>
      </c>
      <c r="L11" s="162"/>
    </row>
    <row r="12" spans="1:12" ht="23.25" customHeight="1">
      <c r="A12" s="154">
        <v>6</v>
      </c>
      <c r="B12" s="163" t="s">
        <v>78</v>
      </c>
      <c r="C12" s="164"/>
      <c r="D12" s="165"/>
      <c r="E12" s="158">
        <v>3</v>
      </c>
      <c r="F12" s="154" t="s">
        <v>35</v>
      </c>
      <c r="G12" s="159">
        <v>35</v>
      </c>
      <c r="H12" s="158">
        <f t="shared" si="0"/>
        <v>105</v>
      </c>
      <c r="I12" s="166">
        <v>0</v>
      </c>
      <c r="J12" s="161">
        <f t="shared" si="1"/>
        <v>0</v>
      </c>
      <c r="K12" s="161">
        <f>H12</f>
        <v>105</v>
      </c>
      <c r="L12" s="162"/>
    </row>
    <row r="13" spans="1:12" ht="23.25" customHeight="1">
      <c r="A13" s="154">
        <v>7</v>
      </c>
      <c r="B13" s="163" t="s">
        <v>79</v>
      </c>
      <c r="C13" s="164"/>
      <c r="D13" s="165"/>
      <c r="E13" s="158">
        <v>2</v>
      </c>
      <c r="F13" s="154" t="s">
        <v>34</v>
      </c>
      <c r="G13" s="159">
        <v>38</v>
      </c>
      <c r="H13" s="158">
        <f t="shared" si="0"/>
        <v>76</v>
      </c>
      <c r="I13" s="166">
        <v>0</v>
      </c>
      <c r="J13" s="161">
        <f t="shared" si="1"/>
        <v>0</v>
      </c>
      <c r="K13" s="161">
        <f>J13+H13</f>
        <v>76</v>
      </c>
      <c r="L13" s="162"/>
    </row>
    <row r="14" spans="1:12" ht="23.25" customHeight="1">
      <c r="A14" s="154">
        <v>8</v>
      </c>
      <c r="B14" s="163" t="s">
        <v>80</v>
      </c>
      <c r="C14" s="164"/>
      <c r="D14" s="165"/>
      <c r="E14" s="158">
        <v>10</v>
      </c>
      <c r="F14" s="154" t="s">
        <v>35</v>
      </c>
      <c r="G14" s="159">
        <v>3</v>
      </c>
      <c r="H14" s="158">
        <f t="shared" si="0"/>
        <v>30</v>
      </c>
      <c r="I14" s="166">
        <v>0</v>
      </c>
      <c r="J14" s="161">
        <f t="shared" si="1"/>
        <v>0</v>
      </c>
      <c r="K14" s="161">
        <f>SUM(H14+J14)</f>
        <v>30</v>
      </c>
      <c r="L14" s="154"/>
    </row>
    <row r="15" spans="1:12" s="49" customFormat="1" ht="23.25" customHeight="1">
      <c r="A15" s="154">
        <v>9</v>
      </c>
      <c r="B15" s="163" t="s">
        <v>57</v>
      </c>
      <c r="C15" s="164"/>
      <c r="D15" s="165"/>
      <c r="E15" s="158">
        <v>1</v>
      </c>
      <c r="F15" s="154" t="s">
        <v>37</v>
      </c>
      <c r="G15" s="159">
        <v>122</v>
      </c>
      <c r="H15" s="158">
        <f t="shared" si="0"/>
        <v>122</v>
      </c>
      <c r="I15" s="166">
        <v>0</v>
      </c>
      <c r="J15" s="161">
        <f>I15*E15</f>
        <v>0</v>
      </c>
      <c r="K15" s="161">
        <f>J15+H15</f>
        <v>122</v>
      </c>
      <c r="L15" s="154"/>
    </row>
    <row r="16" spans="1:12" s="49" customFormat="1" ht="23.25" customHeight="1">
      <c r="A16" s="154">
        <v>10</v>
      </c>
      <c r="B16" s="163" t="s">
        <v>58</v>
      </c>
      <c r="C16" s="164"/>
      <c r="D16" s="165"/>
      <c r="E16" s="158">
        <v>1</v>
      </c>
      <c r="F16" s="154" t="s">
        <v>50</v>
      </c>
      <c r="G16" s="159">
        <v>20</v>
      </c>
      <c r="H16" s="158">
        <f t="shared" si="0"/>
        <v>20</v>
      </c>
      <c r="I16" s="166">
        <v>0</v>
      </c>
      <c r="J16" s="161">
        <f>I16*E16</f>
        <v>0</v>
      </c>
      <c r="K16" s="161">
        <v>100</v>
      </c>
      <c r="L16" s="154"/>
    </row>
    <row r="17" spans="1:12" s="49" customFormat="1" ht="23.25" customHeight="1">
      <c r="A17" s="154">
        <v>11</v>
      </c>
      <c r="B17" s="155" t="s">
        <v>81</v>
      </c>
      <c r="C17" s="156"/>
      <c r="D17" s="157"/>
      <c r="E17" s="158">
        <v>1</v>
      </c>
      <c r="F17" s="154" t="s">
        <v>36</v>
      </c>
      <c r="G17" s="159">
        <v>1000</v>
      </c>
      <c r="H17" s="158">
        <f t="shared" si="0"/>
        <v>1000</v>
      </c>
      <c r="I17" s="166">
        <v>0</v>
      </c>
      <c r="J17" s="161">
        <f>I17*E17</f>
        <v>0</v>
      </c>
      <c r="K17" s="161">
        <f>J17+H17</f>
        <v>1000</v>
      </c>
      <c r="L17" s="154" t="s">
        <v>83</v>
      </c>
    </row>
    <row r="18" spans="1:12" s="49" customFormat="1" ht="23.25" customHeight="1">
      <c r="A18" s="154">
        <v>12</v>
      </c>
      <c r="B18" s="155" t="s">
        <v>82</v>
      </c>
      <c r="C18" s="156"/>
      <c r="D18" s="157"/>
      <c r="E18" s="158">
        <v>1</v>
      </c>
      <c r="F18" s="154" t="s">
        <v>36</v>
      </c>
      <c r="G18" s="159">
        <v>2500</v>
      </c>
      <c r="H18" s="158">
        <f t="shared" si="0"/>
        <v>2500</v>
      </c>
      <c r="I18" s="166">
        <v>0</v>
      </c>
      <c r="J18" s="161">
        <f>I18*E18</f>
        <v>0</v>
      </c>
      <c r="K18" s="161">
        <f>J18+H18</f>
        <v>2500</v>
      </c>
      <c r="L18" s="154" t="s">
        <v>84</v>
      </c>
    </row>
    <row r="19" spans="1:12" ht="22.5" customHeight="1">
      <c r="A19" s="30"/>
      <c r="B19" s="144" t="s">
        <v>38</v>
      </c>
      <c r="C19" s="145"/>
      <c r="D19" s="146"/>
      <c r="E19" s="147"/>
      <c r="F19" s="30"/>
      <c r="G19" s="148"/>
      <c r="H19" s="149"/>
      <c r="I19" s="150"/>
      <c r="J19" s="151"/>
      <c r="K19" s="152">
        <f>SUM(K8:K18)</f>
        <v>23339</v>
      </c>
      <c r="L19" s="153"/>
    </row>
    <row r="20" spans="1:12" s="69" customFormat="1" ht="22.5" customHeight="1">
      <c r="A20" s="26"/>
      <c r="B20" s="120" t="s">
        <v>46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</row>
    <row r="21" spans="1:12" s="69" customFormat="1" ht="22.5" customHeight="1">
      <c r="A21" s="26"/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</row>
    <row r="22" spans="1:12" s="69" customFormat="1" ht="22.5" customHeight="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2" s="69" customFormat="1" ht="22.5" customHeight="1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spans="1:12" s="69" customFormat="1" ht="22.5" customHeight="1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2" s="58" customFormat="1" ht="22.5" customHeight="1">
      <c r="B25" s="62"/>
      <c r="C25" s="62"/>
      <c r="D25" s="62"/>
      <c r="E25" s="59"/>
      <c r="G25" s="63"/>
      <c r="H25" s="60"/>
      <c r="I25" s="64"/>
      <c r="J25" s="60"/>
      <c r="K25" s="65"/>
    </row>
    <row r="26" spans="1:12" s="58" customFormat="1" ht="22.5" customHeight="1">
      <c r="B26" s="62"/>
      <c r="C26" s="62"/>
      <c r="D26" s="62"/>
      <c r="E26" s="59"/>
      <c r="G26" s="63"/>
      <c r="H26" s="60"/>
      <c r="I26" s="64"/>
      <c r="J26" s="60"/>
      <c r="K26" s="65"/>
    </row>
    <row r="27" spans="1:12" s="58" customFormat="1" ht="22.5" customHeight="1">
      <c r="B27" s="62"/>
      <c r="C27" s="62"/>
      <c r="D27" s="62"/>
      <c r="E27" s="59"/>
      <c r="G27" s="63"/>
      <c r="H27" s="60"/>
      <c r="I27" s="64"/>
      <c r="J27" s="60"/>
      <c r="K27" s="65"/>
    </row>
    <row r="28" spans="1:12" s="58" customFormat="1" ht="22.5" customHeight="1">
      <c r="B28" s="62"/>
      <c r="C28" s="62"/>
      <c r="D28" s="62"/>
      <c r="E28" s="59"/>
      <c r="G28" s="63"/>
      <c r="H28" s="60"/>
      <c r="I28" s="64"/>
      <c r="J28" s="60"/>
      <c r="K28" s="65"/>
    </row>
    <row r="29" spans="1:12" s="49" customFormat="1" ht="22.5" customHeight="1">
      <c r="A29" s="58"/>
      <c r="B29" s="62"/>
      <c r="C29" s="62"/>
      <c r="D29" s="62"/>
      <c r="E29" s="59"/>
      <c r="F29" s="58"/>
      <c r="G29" s="63"/>
      <c r="H29" s="60"/>
      <c r="I29" s="64"/>
      <c r="J29" s="61"/>
      <c r="K29" s="66"/>
    </row>
    <row r="30" spans="1:12" s="49" customFormat="1" ht="22.5" customHeight="1">
      <c r="E30" s="67"/>
    </row>
    <row r="31" spans="1:12" s="49" customFormat="1" ht="22.5" customHeight="1">
      <c r="E31" s="67"/>
    </row>
  </sheetData>
  <mergeCells count="18">
    <mergeCell ref="K1:L1"/>
    <mergeCell ref="K2:L2"/>
    <mergeCell ref="A5:A6"/>
    <mergeCell ref="B5:D6"/>
    <mergeCell ref="E5:E6"/>
    <mergeCell ref="F5:F6"/>
    <mergeCell ref="G5:H5"/>
    <mergeCell ref="I5:J5"/>
    <mergeCell ref="L5:L6"/>
    <mergeCell ref="B16:D16"/>
    <mergeCell ref="B19:D19"/>
    <mergeCell ref="B20:L20"/>
    <mergeCell ref="B7:D7"/>
    <mergeCell ref="B11:D11"/>
    <mergeCell ref="B12:D12"/>
    <mergeCell ref="B13:D13"/>
    <mergeCell ref="B14:D14"/>
    <mergeCell ref="B15:D15"/>
  </mergeCells>
  <pageMargins left="0.70866141732283472" right="0.15748031496062992" top="0.39370078740157483" bottom="7.874015748031496E-2" header="0.31496062992125984" footer="0.17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4"/>
  <sheetViews>
    <sheetView tabSelected="1" topLeftCell="C16" workbookViewId="0">
      <selection activeCell="D4" sqref="D4"/>
    </sheetView>
  </sheetViews>
  <sheetFormatPr defaultRowHeight="23.25" customHeight="1"/>
  <cols>
    <col min="1" max="1" width="10.125" style="1" customWidth="1"/>
    <col min="2" max="2" width="5.75" style="1" customWidth="1"/>
    <col min="3" max="3" width="31.625" style="1" customWidth="1"/>
    <col min="4" max="5" width="9" style="1"/>
    <col min="6" max="6" width="10.5" style="1" customWidth="1"/>
    <col min="7" max="7" width="9" style="1"/>
    <col min="8" max="8" width="10.5" style="1" customWidth="1"/>
    <col min="9" max="9" width="9.625" style="1" customWidth="1"/>
    <col min="10" max="10" width="13.125" style="1" customWidth="1"/>
    <col min="11" max="16384" width="9" style="1"/>
  </cols>
  <sheetData>
    <row r="1" spans="1:11" ht="23.25" customHeight="1">
      <c r="A1" s="123" t="s">
        <v>53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23.25" customHeight="1">
      <c r="A2" s="2" t="s">
        <v>64</v>
      </c>
      <c r="B2" s="2"/>
      <c r="C2" s="26" t="s">
        <v>102</v>
      </c>
      <c r="D2" s="2"/>
      <c r="E2" s="4"/>
      <c r="F2" s="4"/>
      <c r="G2" s="4"/>
      <c r="H2" s="4"/>
      <c r="I2" s="5"/>
      <c r="J2" s="6"/>
      <c r="K2" s="3"/>
    </row>
    <row r="3" spans="1:11" ht="23.25" customHeight="1">
      <c r="A3" s="2" t="s">
        <v>59</v>
      </c>
      <c r="B3" s="2"/>
      <c r="C3" s="7" t="s">
        <v>60</v>
      </c>
      <c r="D3" s="2"/>
      <c r="E3" s="4"/>
      <c r="F3" s="8"/>
      <c r="G3" s="5"/>
      <c r="H3" s="4"/>
      <c r="I3" s="124"/>
      <c r="J3" s="124"/>
      <c r="K3" s="3"/>
    </row>
    <row r="4" spans="1:11" ht="23.25" customHeight="1">
      <c r="A4" s="2" t="s">
        <v>65</v>
      </c>
      <c r="B4" s="5"/>
      <c r="C4" s="5" t="s">
        <v>61</v>
      </c>
      <c r="D4" s="2"/>
      <c r="E4" s="5"/>
      <c r="F4" s="8"/>
      <c r="G4" s="5"/>
      <c r="H4" s="5"/>
      <c r="I4" s="5"/>
      <c r="J4" s="5"/>
      <c r="K4" s="3"/>
    </row>
    <row r="5" spans="1:11" ht="23.25" customHeight="1">
      <c r="A5" s="125" t="s">
        <v>27</v>
      </c>
      <c r="B5" s="127" t="s">
        <v>3</v>
      </c>
      <c r="C5" s="128"/>
      <c r="D5" s="131" t="s">
        <v>28</v>
      </c>
      <c r="E5" s="125" t="s">
        <v>29</v>
      </c>
      <c r="F5" s="133" t="s">
        <v>30</v>
      </c>
      <c r="G5" s="134"/>
      <c r="H5" s="133" t="s">
        <v>31</v>
      </c>
      <c r="I5" s="134"/>
      <c r="J5" s="9" t="s">
        <v>40</v>
      </c>
      <c r="K5" s="125" t="s">
        <v>7</v>
      </c>
    </row>
    <row r="6" spans="1:11" ht="23.25" customHeight="1">
      <c r="A6" s="126"/>
      <c r="B6" s="129"/>
      <c r="C6" s="130"/>
      <c r="D6" s="132" t="s">
        <v>28</v>
      </c>
      <c r="E6" s="126" t="s">
        <v>29</v>
      </c>
      <c r="F6" s="10" t="s">
        <v>32</v>
      </c>
      <c r="G6" s="11" t="s">
        <v>33</v>
      </c>
      <c r="H6" s="10" t="s">
        <v>32</v>
      </c>
      <c r="I6" s="10" t="s">
        <v>33</v>
      </c>
      <c r="J6" s="12" t="s">
        <v>39</v>
      </c>
      <c r="K6" s="126"/>
    </row>
    <row r="7" spans="1:11" s="29" customFormat="1" ht="22.5" customHeight="1">
      <c r="A7" s="74"/>
      <c r="B7" s="167" t="s">
        <v>49</v>
      </c>
      <c r="C7" s="168"/>
      <c r="D7" s="173"/>
      <c r="E7" s="138"/>
      <c r="F7" s="74"/>
      <c r="G7" s="139"/>
      <c r="H7" s="140"/>
      <c r="I7" s="141"/>
      <c r="J7" s="143"/>
      <c r="K7" s="74"/>
    </row>
    <row r="8" spans="1:11" s="26" customFormat="1" ht="23.25" customHeight="1">
      <c r="A8" s="154">
        <v>1</v>
      </c>
      <c r="B8" s="155" t="s">
        <v>74</v>
      </c>
      <c r="C8" s="156"/>
      <c r="D8" s="158">
        <v>70</v>
      </c>
      <c r="E8" s="154" t="s">
        <v>34</v>
      </c>
      <c r="F8" s="159"/>
      <c r="G8" s="158"/>
      <c r="H8" s="160"/>
      <c r="I8" s="161"/>
      <c r="J8" s="161"/>
      <c r="K8" s="162"/>
    </row>
    <row r="9" spans="1:11" s="26" customFormat="1" ht="23.25" customHeight="1">
      <c r="A9" s="154">
        <v>2</v>
      </c>
      <c r="B9" s="155" t="s">
        <v>75</v>
      </c>
      <c r="C9" s="156"/>
      <c r="D9" s="158">
        <v>10</v>
      </c>
      <c r="E9" s="154" t="s">
        <v>35</v>
      </c>
      <c r="F9" s="159"/>
      <c r="G9" s="158"/>
      <c r="H9" s="160"/>
      <c r="I9" s="161"/>
      <c r="J9" s="161"/>
      <c r="K9" s="162"/>
    </row>
    <row r="10" spans="1:11" s="26" customFormat="1" ht="23.25" customHeight="1">
      <c r="A10" s="154">
        <v>3</v>
      </c>
      <c r="B10" s="155" t="s">
        <v>76</v>
      </c>
      <c r="C10" s="156"/>
      <c r="D10" s="158">
        <v>2</v>
      </c>
      <c r="E10" s="154" t="s">
        <v>35</v>
      </c>
      <c r="F10" s="159"/>
      <c r="G10" s="158"/>
      <c r="H10" s="160"/>
      <c r="I10" s="161"/>
      <c r="J10" s="161"/>
      <c r="K10" s="162"/>
    </row>
    <row r="11" spans="1:11" s="26" customFormat="1" ht="23.25" customHeight="1">
      <c r="A11" s="154">
        <v>5</v>
      </c>
      <c r="B11" s="171" t="s">
        <v>77</v>
      </c>
      <c r="C11" s="172"/>
      <c r="D11" s="158">
        <v>1</v>
      </c>
      <c r="E11" s="154" t="s">
        <v>35</v>
      </c>
      <c r="F11" s="159"/>
      <c r="G11" s="158"/>
      <c r="H11" s="166"/>
      <c r="I11" s="161"/>
      <c r="J11" s="161"/>
      <c r="K11" s="162"/>
    </row>
    <row r="12" spans="1:11" s="26" customFormat="1" ht="23.25" customHeight="1">
      <c r="A12" s="154">
        <v>6</v>
      </c>
      <c r="B12" s="171" t="s">
        <v>78</v>
      </c>
      <c r="C12" s="172"/>
      <c r="D12" s="158">
        <v>3</v>
      </c>
      <c r="E12" s="154" t="s">
        <v>35</v>
      </c>
      <c r="F12" s="159"/>
      <c r="G12" s="158"/>
      <c r="H12" s="166"/>
      <c r="I12" s="161"/>
      <c r="J12" s="161"/>
      <c r="K12" s="162"/>
    </row>
    <row r="13" spans="1:11" s="26" customFormat="1" ht="23.25" customHeight="1">
      <c r="A13" s="154">
        <v>7</v>
      </c>
      <c r="B13" s="171" t="s">
        <v>79</v>
      </c>
      <c r="C13" s="172"/>
      <c r="D13" s="158">
        <v>2</v>
      </c>
      <c r="E13" s="154" t="s">
        <v>34</v>
      </c>
      <c r="F13" s="159"/>
      <c r="G13" s="158"/>
      <c r="H13" s="166"/>
      <c r="I13" s="161"/>
      <c r="J13" s="161"/>
      <c r="K13" s="162"/>
    </row>
    <row r="14" spans="1:11" s="26" customFormat="1" ht="23.25" customHeight="1">
      <c r="A14" s="154">
        <v>8</v>
      </c>
      <c r="B14" s="171" t="s">
        <v>80</v>
      </c>
      <c r="C14" s="172"/>
      <c r="D14" s="158">
        <v>10</v>
      </c>
      <c r="E14" s="154" t="s">
        <v>35</v>
      </c>
      <c r="F14" s="159"/>
      <c r="G14" s="158"/>
      <c r="H14" s="166"/>
      <c r="I14" s="161"/>
      <c r="J14" s="161"/>
      <c r="K14" s="154"/>
    </row>
    <row r="15" spans="1:11" s="49" customFormat="1" ht="23.25" customHeight="1">
      <c r="A15" s="154">
        <v>9</v>
      </c>
      <c r="B15" s="171" t="s">
        <v>57</v>
      </c>
      <c r="C15" s="172"/>
      <c r="D15" s="158">
        <v>1</v>
      </c>
      <c r="E15" s="154" t="s">
        <v>37</v>
      </c>
      <c r="F15" s="159"/>
      <c r="G15" s="158"/>
      <c r="H15" s="166"/>
      <c r="I15" s="161"/>
      <c r="J15" s="161"/>
      <c r="K15" s="154"/>
    </row>
    <row r="16" spans="1:11" s="49" customFormat="1" ht="23.25" customHeight="1">
      <c r="A16" s="154">
        <v>10</v>
      </c>
      <c r="B16" s="171" t="s">
        <v>58</v>
      </c>
      <c r="C16" s="172"/>
      <c r="D16" s="158">
        <v>1</v>
      </c>
      <c r="E16" s="154" t="s">
        <v>50</v>
      </c>
      <c r="F16" s="159"/>
      <c r="G16" s="158"/>
      <c r="H16" s="166"/>
      <c r="I16" s="161"/>
      <c r="J16" s="161"/>
      <c r="K16" s="154"/>
    </row>
    <row r="17" spans="1:11" s="49" customFormat="1" ht="23.25" customHeight="1">
      <c r="A17" s="154">
        <v>11</v>
      </c>
      <c r="B17" s="155" t="s">
        <v>81</v>
      </c>
      <c r="C17" s="156"/>
      <c r="D17" s="158">
        <v>1</v>
      </c>
      <c r="E17" s="154" t="s">
        <v>36</v>
      </c>
      <c r="F17" s="159"/>
      <c r="G17" s="158"/>
      <c r="H17" s="166"/>
      <c r="I17" s="161"/>
      <c r="J17" s="161"/>
      <c r="K17" s="154" t="s">
        <v>83</v>
      </c>
    </row>
    <row r="18" spans="1:11" s="49" customFormat="1" ht="23.25" customHeight="1">
      <c r="A18" s="154">
        <v>12</v>
      </c>
      <c r="B18" s="155" t="s">
        <v>82</v>
      </c>
      <c r="C18" s="156"/>
      <c r="D18" s="158">
        <v>1</v>
      </c>
      <c r="E18" s="154" t="s">
        <v>36</v>
      </c>
      <c r="F18" s="159"/>
      <c r="G18" s="158"/>
      <c r="H18" s="166"/>
      <c r="I18" s="161"/>
      <c r="J18" s="161"/>
      <c r="K18" s="154" t="s">
        <v>84</v>
      </c>
    </row>
    <row r="19" spans="1:11" s="26" customFormat="1" ht="22.5" customHeight="1">
      <c r="A19" s="30"/>
      <c r="B19" s="169" t="s">
        <v>38</v>
      </c>
      <c r="C19" s="170"/>
      <c r="D19" s="147"/>
      <c r="E19" s="30"/>
      <c r="F19" s="148"/>
      <c r="G19" s="149"/>
      <c r="H19" s="150"/>
      <c r="I19" s="151"/>
      <c r="J19" s="152"/>
      <c r="K19" s="153"/>
    </row>
    <row r="20" spans="1:11" ht="23.25" customHeight="1">
      <c r="A20" s="14"/>
      <c r="B20" s="15"/>
      <c r="C20" s="15"/>
      <c r="D20" s="16"/>
      <c r="E20" s="14"/>
      <c r="F20" s="16"/>
      <c r="G20" s="17"/>
      <c r="H20" s="14"/>
      <c r="I20" s="18"/>
      <c r="J20" s="19"/>
      <c r="K20" s="20"/>
    </row>
    <row r="21" spans="1:11" ht="23.25" customHeight="1">
      <c r="A21" s="15"/>
      <c r="B21" s="15"/>
      <c r="C21" s="15"/>
      <c r="D21" s="14"/>
      <c r="E21" s="14"/>
      <c r="F21" s="16"/>
      <c r="G21" s="21"/>
      <c r="H21" s="121" t="s">
        <v>54</v>
      </c>
      <c r="I21" s="121"/>
      <c r="J21" s="121"/>
      <c r="K21" s="20"/>
    </row>
    <row r="22" spans="1:11" ht="23.25" customHeight="1">
      <c r="A22" s="15"/>
      <c r="B22" s="15"/>
      <c r="C22" s="15"/>
      <c r="D22" s="14"/>
      <c r="E22" s="14"/>
      <c r="F22" s="16"/>
      <c r="G22" s="21"/>
      <c r="H22" s="122" t="s">
        <v>62</v>
      </c>
      <c r="I22" s="122"/>
      <c r="J22" s="122"/>
      <c r="K22" s="20"/>
    </row>
    <row r="23" spans="1:11" ht="23.25" customHeight="1">
      <c r="A23" s="15"/>
      <c r="B23" s="15"/>
      <c r="C23" s="15"/>
      <c r="D23" s="14"/>
      <c r="E23" s="14"/>
      <c r="F23" s="16"/>
      <c r="G23" s="21"/>
      <c r="H23" s="22" t="s">
        <v>63</v>
      </c>
      <c r="I23" s="22"/>
      <c r="J23" s="22"/>
      <c r="K23" s="20"/>
    </row>
    <row r="24" spans="1:11" ht="23.25" customHeight="1">
      <c r="A24" s="14"/>
      <c r="B24" s="20"/>
      <c r="C24" s="20"/>
      <c r="D24" s="14"/>
      <c r="E24" s="14"/>
      <c r="F24" s="23"/>
      <c r="G24" s="17"/>
      <c r="H24" s="23"/>
      <c r="I24" s="18"/>
      <c r="J24" s="24"/>
      <c r="K24" s="20"/>
    </row>
  </sheetData>
  <mergeCells count="13">
    <mergeCell ref="A1:K1"/>
    <mergeCell ref="I3:J3"/>
    <mergeCell ref="A5:A6"/>
    <mergeCell ref="B5:C6"/>
    <mergeCell ref="D5:D6"/>
    <mergeCell ref="E5:E6"/>
    <mergeCell ref="F5:G5"/>
    <mergeCell ref="H5:I5"/>
    <mergeCell ref="K5:K6"/>
    <mergeCell ref="B7:C7"/>
    <mergeCell ref="H21:J21"/>
    <mergeCell ref="H22:J22"/>
    <mergeCell ref="B19:C19"/>
  </mergeCells>
  <pageMargins left="0.70866141732283472" right="0.14000000000000001" top="0.33" bottom="0.12" header="0.31496062992125984" footer="0.1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ปร.5</vt:lpstr>
      <vt:lpstr>ปร.4</vt:lpstr>
      <vt:lpstr>ราคากลาง ปร.5</vt:lpstr>
      <vt:lpstr>ราคากลาง ปร.4</vt:lpstr>
      <vt:lpstr>ใบแจ้งปริมาณงาน</vt:lpstr>
    </vt:vector>
  </TitlesOfParts>
  <Company>DarkOS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moo</cp:lastModifiedBy>
  <cp:lastPrinted>2014-04-16T21:37:42Z</cp:lastPrinted>
  <dcterms:created xsi:type="dcterms:W3CDTF">2011-02-22T03:09:38Z</dcterms:created>
  <dcterms:modified xsi:type="dcterms:W3CDTF">2014-04-16T21:38:46Z</dcterms:modified>
</cp:coreProperties>
</file>