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5480" windowHeight="10740" activeTab="3"/>
  </bookViews>
  <sheets>
    <sheet name="ปร.4" sheetId="1" r:id="rId1"/>
    <sheet name="ปร" sheetId="2" r:id="rId2"/>
    <sheet name="ปร.5" sheetId="5" r:id="rId3"/>
    <sheet name="ราคากลาง ปร.4" sheetId="4" r:id="rId4"/>
    <sheet name="ราคากลาง ปร.5" sheetId="3" r:id="rId5"/>
  </sheets>
  <externalReferences>
    <externalReference r:id="rId6"/>
  </externalReferences>
  <definedNames>
    <definedName name="_xlnm.Print_Area" localSheetId="3">'ราคากลาง ปร.4'!$A$1:$N$42</definedName>
  </definedNames>
  <calcPr calcId="124519"/>
</workbook>
</file>

<file path=xl/calcChain.xml><?xml version="1.0" encoding="utf-8"?>
<calcChain xmlns="http://schemas.openxmlformats.org/spreadsheetml/2006/main">
  <c r="E21" i="3"/>
  <c r="G13"/>
  <c r="G19" s="1"/>
  <c r="E13"/>
  <c r="J10" i="4"/>
  <c r="G10"/>
  <c r="J9"/>
  <c r="G9"/>
  <c r="I8"/>
  <c r="G8"/>
  <c r="E13" i="5"/>
  <c r="G13" s="1"/>
  <c r="G19" s="1"/>
  <c r="E21"/>
  <c r="E52" i="1"/>
  <c r="G43"/>
  <c r="G50" s="1"/>
  <c r="E43"/>
  <c r="J10"/>
  <c r="J9"/>
  <c r="G10"/>
  <c r="G9"/>
  <c r="J14" i="3"/>
  <c r="I8" i="1"/>
  <c r="G8"/>
  <c r="J8" i="4" l="1"/>
  <c r="J15" s="1"/>
  <c r="J8" i="1"/>
  <c r="J15" l="1"/>
</calcChain>
</file>

<file path=xl/sharedStrings.xml><?xml version="1.0" encoding="utf-8"?>
<sst xmlns="http://schemas.openxmlformats.org/spreadsheetml/2006/main" count="233" uniqueCount="99">
  <si>
    <t>แบบ ปร.4  แผ่นที่  1/1</t>
  </si>
  <si>
    <t>แบบเลขที่</t>
  </si>
  <si>
    <t>รายการเลขที่</t>
  </si>
  <si>
    <t>ลำดับที่</t>
  </si>
  <si>
    <t>รายการ</t>
  </si>
  <si>
    <t>จำนวน</t>
  </si>
  <si>
    <t>หน่วย</t>
  </si>
  <si>
    <t>ราคาวัสดุสิ่งของ</t>
  </si>
  <si>
    <t>ค่าแรงงาน</t>
  </si>
  <si>
    <t>หมายเหตุ</t>
  </si>
  <si>
    <t>ราคา/หน่วย</t>
  </si>
  <si>
    <t>รวมเงิน</t>
  </si>
  <si>
    <t>ลบ.ม.</t>
  </si>
  <si>
    <t>รวมค่างานต้นทุน</t>
  </si>
  <si>
    <t>แบบ ปร. 5</t>
  </si>
  <si>
    <t>ลำดับ</t>
  </si>
  <si>
    <t>ค่าวัสดุและค่าแรงงาน</t>
  </si>
  <si>
    <t>Factor  F</t>
  </si>
  <si>
    <t>ค่าก่อสร้างทั้งหมด</t>
  </si>
  <si>
    <t>ที่</t>
  </si>
  <si>
    <t>รวมเป็นเงิน (บาท)</t>
  </si>
  <si>
    <t>ประเภทงานอาคาร</t>
  </si>
  <si>
    <t>ประเภทงานทาง</t>
  </si>
  <si>
    <t>ประเภทงานชลประทาน</t>
  </si>
  <si>
    <t>ประเภทงานสะพานและท่อเหลี่ยม</t>
  </si>
  <si>
    <t>รวมค่าก่อสร้างเป็นเงินทั้งสิ้น</t>
  </si>
  <si>
    <t xml:space="preserve">คิดเป็นเงินประมาณ                                                                                                               </t>
  </si>
  <si>
    <t xml:space="preserve">ตัวอักษร      </t>
  </si>
  <si>
    <t>ผู้ประมาณราคา...............................................</t>
  </si>
  <si>
    <t>ตรวจสอบ........................................................</t>
  </si>
  <si>
    <t>เห็นชอบ..........................................................</t>
  </si>
  <si>
    <t>อนุมัติ............................................................</t>
  </si>
  <si>
    <t>นายไชยยันต์  สะศรี</t>
  </si>
  <si>
    <t>คณะกรรมการกำหนดราคากลาง</t>
  </si>
  <si>
    <t>รวมค่าวัสดุ</t>
  </si>
  <si>
    <t>และแรงงาน</t>
  </si>
  <si>
    <t>บัญชีแสดงรายการปริมาณวัสดุและราคา</t>
  </si>
  <si>
    <t xml:space="preserve">รวมค่าวัสดุ </t>
  </si>
  <si>
    <t xml:space="preserve">โครงการ            </t>
  </si>
  <si>
    <t xml:space="preserve">ผู้เสนอราคา        </t>
  </si>
  <si>
    <t>....................................................................................................</t>
  </si>
  <si>
    <t>เมื่อวันที่.......................เดือน....................................พ.ศ............................</t>
  </si>
  <si>
    <t>(ลงชื่อ).............................................ผู้เสนอราคา</t>
  </si>
  <si>
    <t xml:space="preserve">        (…………….........………………...)</t>
  </si>
  <si>
    <t xml:space="preserve">               (ประทับตราถ้ามี)</t>
  </si>
  <si>
    <r>
      <t xml:space="preserve">ประมาณราคา </t>
    </r>
    <r>
      <rPr>
        <sz val="16"/>
        <rFont val="Angsana New"/>
        <family val="1"/>
      </rPr>
      <t xml:space="preserve">    </t>
    </r>
  </si>
  <si>
    <r>
      <t xml:space="preserve">สถานที่ก่อสร้าง </t>
    </r>
    <r>
      <rPr>
        <sz val="16"/>
        <rFont val="Angsana New"/>
        <family val="1"/>
      </rPr>
      <t xml:space="preserve">                </t>
    </r>
  </si>
  <si>
    <r>
      <t xml:space="preserve">ฝ่ายประมาณราคา </t>
    </r>
    <r>
      <rPr>
        <sz val="16"/>
        <rFont val="Angsana New"/>
        <family val="1"/>
      </rPr>
      <t xml:space="preserve">            </t>
    </r>
  </si>
  <si>
    <r>
      <t xml:space="preserve">หน่วยงาน    </t>
    </r>
    <r>
      <rPr>
        <sz val="16"/>
        <rFont val="Angsana New"/>
        <family val="1"/>
      </rPr>
      <t xml:space="preserve">  </t>
    </r>
  </si>
  <si>
    <r>
      <t xml:space="preserve">ประมาณราคาโดย   </t>
    </r>
    <r>
      <rPr>
        <sz val="16"/>
        <rFont val="Angsana New"/>
        <family val="1"/>
      </rPr>
      <t xml:space="preserve">          </t>
    </r>
  </si>
  <si>
    <t>กองช่าง</t>
  </si>
  <si>
    <t>เทศบาลตำบลควนศรี</t>
  </si>
  <si>
    <r>
      <t>ประมาณราคาเมื่อวันที่</t>
    </r>
    <r>
      <rPr>
        <sz val="16"/>
        <rFont val="Angsana New"/>
        <family val="1"/>
      </rPr>
      <t xml:space="preserve">   17  มีนาคม   2557 </t>
    </r>
  </si>
  <si>
    <t xml:space="preserve"> ลงหินแอนทาไลท์   พร้อมเกลี่ยแต่ง</t>
  </si>
  <si>
    <t xml:space="preserve">                        (นายไชยยันต์  สะศรี)</t>
  </si>
  <si>
    <t xml:space="preserve">                        ( นายศิริชัย   บุญศรี )</t>
  </si>
  <si>
    <t xml:space="preserve">                      ตำแหน่ง  นายช่างโยธา</t>
  </si>
  <si>
    <t xml:space="preserve">             ตำแหน่ง  ผู้อำนวยการกองช่าง</t>
  </si>
  <si>
    <t xml:space="preserve">                          (นายทวีศักดิ์  ชูมณี)</t>
  </si>
  <si>
    <t xml:space="preserve">                    (นายธีระ   โพธิ์เพชร)</t>
  </si>
  <si>
    <t xml:space="preserve">         ตำแหน่ง  ปลัดเทศบาลตำบลควนศรี </t>
  </si>
  <si>
    <t xml:space="preserve">  ตำแหน่ง  นายกเทศมนตรีตำบลควนศรี </t>
  </si>
  <si>
    <t>ขนาดกว้าง   3.00    เมตร    ยาว  500.00   เมตร    หนา  0.15  เมตร</t>
  </si>
  <si>
    <t xml:space="preserve">โครงการปรับปรุงถนน (ถมหลุ่มบ่อ)   สายบ้านวิน  เลียบคลองหนองเหล็ก     หมู่ที่  3   บ้านโคกเหรียง </t>
  </si>
  <si>
    <t xml:space="preserve"> ป้ายโครงการชั่วคราว     (ป้ายไม้)</t>
  </si>
  <si>
    <t>ชุด</t>
  </si>
  <si>
    <t xml:space="preserve"> ป้ายโครงการ     (ป้ายเหล็ก)</t>
  </si>
  <si>
    <t>กองช่าง    เทศบาลตำบลควนศรี</t>
  </si>
  <si>
    <t>สายบ้านนายวิน  เลียบคลองหนองเหล็ก หมู่ที่ 3 บ้านโคกเหรียง ตำบลควนศรี</t>
  </si>
  <si>
    <t>แบบ ทต. 1</t>
  </si>
  <si>
    <t>แบบ ทต. 2</t>
  </si>
  <si>
    <t>30  วัน</t>
  </si>
  <si>
    <t>เงินล่วงหน้าจ่าย..........0......................%</t>
  </si>
  <si>
    <t>เงินประกันผลงานหัก.....5..................%</t>
  </si>
  <si>
    <t>ดอกเบี้ยเงินกู้......7.............................%</t>
  </si>
  <si>
    <t xml:space="preserve">ขนาดหรือเนื้อที่             </t>
  </si>
  <si>
    <t>เมตร</t>
  </si>
  <si>
    <t xml:space="preserve">เฉลี่ยราคาประมาณ      </t>
  </si>
  <si>
    <t>บาท/เมตร</t>
  </si>
  <si>
    <t>สรุปผลการประมาณราคาค่าก่อสร้าง</t>
  </si>
  <si>
    <r>
      <t xml:space="preserve">โครงการ    </t>
    </r>
    <r>
      <rPr>
        <sz val="16"/>
        <rFont val="Angsana New"/>
        <family val="1"/>
      </rPr>
      <t xml:space="preserve">  </t>
    </r>
  </si>
  <si>
    <t>สถานที่ก่อสร้าง</t>
  </si>
  <si>
    <t>หน่วยงาน</t>
  </si>
  <si>
    <t>ประเภท</t>
  </si>
  <si>
    <t>งานอาคาร</t>
  </si>
  <si>
    <r>
      <t xml:space="preserve">หน่วยงานออกแบบแปลนและรายการ </t>
    </r>
    <r>
      <rPr>
        <sz val="16"/>
        <rFont val="Angsana New"/>
        <family val="1"/>
      </rPr>
      <t xml:space="preserve">               </t>
    </r>
  </si>
  <si>
    <t>กองช่าง     เทศบาลตำบลควนศรี</t>
  </si>
  <si>
    <r>
      <t xml:space="preserve">ประมาณราคาตามแบบ ปร.4   </t>
    </r>
    <r>
      <rPr>
        <sz val="16"/>
        <rFont val="Angsana New"/>
        <family val="1"/>
      </rPr>
      <t xml:space="preserve">                         </t>
    </r>
  </si>
  <si>
    <t>จำนวน   1   แผ่น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</si>
  <si>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17    มีนาคม   2557                                </t>
    </r>
  </si>
  <si>
    <t>ปร.</t>
  </si>
  <si>
    <t>ขนาดกว้าง  3.00  เมตร   ยาว  500.00   เมตร   หนา  0.15  เมตร</t>
  </si>
  <si>
    <t>สายบ้านนายวิน  เลียบคลองหนองเหล็ก    หมู่ที่ 3  บ้านโคกเหรียง ตำบลควนศรี</t>
  </si>
  <si>
    <t>ปรับปรุงถนน  (ถมหลุ่มบ่อ) ถนนสายบ้านนายวิน  เลียบคลองหนองเหล็ก  หมู่ที่ 3  บ้านโคกเหรียง</t>
  </si>
  <si>
    <t xml:space="preserve"> 30  วัน</t>
  </si>
  <si>
    <r>
      <t xml:space="preserve">ประมาณราคา </t>
    </r>
    <r>
      <rPr>
        <sz val="16"/>
        <rFont val="Angsana New"/>
        <family val="1"/>
      </rPr>
      <t xml:space="preserve">     </t>
    </r>
  </si>
  <si>
    <t>ปรับปรุงถนน (ถมหลุ่มบ่อ)   สายบ้านวิน  เลียบคลองหนองเหล็ก   หมู่ที่ 3   บ้านโคกเหรียง  กว้าง   3.00    เมตร    ยาว  500.00   เมตร    หนา  0.15  เมตร</t>
  </si>
  <si>
    <r>
      <t xml:space="preserve">ประมาณราคาเมื่อวันที่       </t>
    </r>
    <r>
      <rPr>
        <sz val="16"/>
        <rFont val="Angsana New"/>
        <family val="1"/>
      </rPr>
      <t xml:space="preserve"> เมษายน   2557                                </t>
    </r>
  </si>
  <si>
    <r>
      <t>ประมาณราคาเมื่อวันที่</t>
    </r>
    <r>
      <rPr>
        <sz val="16"/>
        <rFont val="Angsana New"/>
        <family val="1"/>
      </rPr>
      <t xml:space="preserve">           เมษายน   2557 </t>
    </r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</si>
</sst>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2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sz val="10"/>
      <name val="Angsana New"/>
      <family val="1"/>
    </font>
    <font>
      <b/>
      <sz val="18"/>
      <name val="Angsana New"/>
      <family val="1"/>
    </font>
    <font>
      <sz val="16"/>
      <name val="Arial"/>
      <family val="2"/>
    </font>
    <font>
      <sz val="15"/>
      <name val="Angsana New"/>
      <family val="1"/>
    </font>
    <font>
      <b/>
      <sz val="20"/>
      <name val="Angsana New"/>
      <family val="1"/>
    </font>
    <font>
      <sz val="11"/>
      <color indexed="8"/>
      <name val="Angsana New"/>
      <family val="1"/>
    </font>
    <font>
      <b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3" fontId="4" fillId="0" borderId="10" xfId="1" applyFont="1" applyBorder="1" applyAlignment="1">
      <alignment horizontal="right"/>
    </xf>
    <xf numFmtId="0" fontId="4" fillId="0" borderId="8" xfId="0" applyFont="1" applyBorder="1"/>
    <xf numFmtId="43" fontId="4" fillId="0" borderId="10" xfId="1" applyFont="1" applyBorder="1" applyAlignment="1">
      <alignment horizontal="center"/>
    </xf>
    <xf numFmtId="43" fontId="4" fillId="0" borderId="8" xfId="1" applyFont="1" applyBorder="1" applyAlignment="1">
      <alignment horizontal="right"/>
    </xf>
    <xf numFmtId="188" fontId="4" fillId="0" borderId="11" xfId="1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43" fontId="4" fillId="0" borderId="12" xfId="1" applyFont="1" applyBorder="1" applyAlignment="1">
      <alignment horizontal="center"/>
    </xf>
    <xf numFmtId="43" fontId="4" fillId="0" borderId="13" xfId="1" applyFont="1" applyBorder="1" applyAlignment="1">
      <alignment horizontal="right"/>
    </xf>
    <xf numFmtId="0" fontId="4" fillId="0" borderId="3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43" fontId="4" fillId="0" borderId="0" xfId="1" applyFont="1" applyBorder="1" applyAlignment="1">
      <alignment horizontal="center"/>
    </xf>
    <xf numFmtId="43" fontId="4" fillId="0" borderId="0" xfId="1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4" xfId="0" applyFont="1" applyBorder="1"/>
    <xf numFmtId="43" fontId="4" fillId="0" borderId="3" xfId="1" applyFont="1" applyBorder="1"/>
    <xf numFmtId="0" fontId="4" fillId="0" borderId="5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3" fontId="4" fillId="0" borderId="5" xfId="1" applyFont="1" applyBorder="1" applyAlignment="1">
      <alignment horizontal="left"/>
    </xf>
    <xf numFmtId="43" fontId="4" fillId="0" borderId="4" xfId="1" applyFont="1" applyBorder="1" applyAlignment="1">
      <alignment horizontal="left"/>
    </xf>
    <xf numFmtId="43" fontId="3" fillId="0" borderId="4" xfId="1" applyFont="1" applyBorder="1" applyAlignment="1">
      <alignment horizontal="left"/>
    </xf>
    <xf numFmtId="43" fontId="4" fillId="0" borderId="6" xfId="1" applyFont="1" applyBorder="1" applyAlignment="1">
      <alignment horizontal="left"/>
    </xf>
    <xf numFmtId="43" fontId="3" fillId="0" borderId="4" xfId="0" applyNumberFormat="1" applyFont="1" applyBorder="1" applyAlignment="1">
      <alignment horizontal="left"/>
    </xf>
    <xf numFmtId="0" fontId="4" fillId="0" borderId="5" xfId="0" applyFont="1" applyBorder="1" applyAlignment="1"/>
    <xf numFmtId="0" fontId="4" fillId="0" borderId="4" xfId="0" applyFont="1" applyBorder="1" applyAlignment="1"/>
    <xf numFmtId="0" fontId="4" fillId="0" borderId="6" xfId="0" applyFont="1" applyBorder="1" applyAlignme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0" xfId="0" applyFont="1"/>
    <xf numFmtId="0" fontId="3" fillId="0" borderId="0" xfId="0" applyFont="1" applyBorder="1" applyAlignment="1">
      <alignment horizontal="center"/>
    </xf>
    <xf numFmtId="43" fontId="3" fillId="0" borderId="0" xfId="1" applyFont="1" applyBorder="1" applyAlignment="1">
      <alignment horizontal="right"/>
    </xf>
    <xf numFmtId="0" fontId="4" fillId="0" borderId="26" xfId="0" applyFont="1" applyBorder="1"/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8" xfId="0" applyFont="1" applyBorder="1"/>
    <xf numFmtId="0" fontId="4" fillId="0" borderId="18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5" xfId="0" applyFont="1" applyBorder="1"/>
    <xf numFmtId="43" fontId="4" fillId="0" borderId="27" xfId="1" applyFont="1" applyBorder="1" applyAlignment="1">
      <alignment horizontal="right"/>
    </xf>
    <xf numFmtId="43" fontId="4" fillId="0" borderId="13" xfId="1" applyNumberFormat="1" applyFont="1" applyBorder="1" applyAlignment="1">
      <alignment horizontal="center"/>
    </xf>
    <xf numFmtId="43" fontId="4" fillId="0" borderId="18" xfId="1" applyFont="1" applyBorder="1" applyAlignment="1">
      <alignment horizontal="center"/>
    </xf>
    <xf numFmtId="43" fontId="4" fillId="0" borderId="18" xfId="1" applyFont="1" applyBorder="1" applyAlignment="1">
      <alignment horizontal="right"/>
    </xf>
    <xf numFmtId="188" fontId="4" fillId="0" borderId="28" xfId="0" applyNumberFormat="1" applyFont="1" applyBorder="1" applyAlignment="1">
      <alignment horizontal="center"/>
    </xf>
    <xf numFmtId="43" fontId="4" fillId="0" borderId="8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9" xfId="0" applyFont="1" applyBorder="1" applyAlignment="1">
      <alignment horizontal="left"/>
    </xf>
    <xf numFmtId="0" fontId="4" fillId="0" borderId="26" xfId="0" applyFont="1" applyBorder="1" applyAlignment="1">
      <alignment horizontal="center"/>
    </xf>
    <xf numFmtId="43" fontId="4" fillId="0" borderId="26" xfId="1" applyFont="1" applyBorder="1" applyAlignment="1">
      <alignment horizontal="right"/>
    </xf>
    <xf numFmtId="43" fontId="4" fillId="0" borderId="26" xfId="1" applyFont="1" applyBorder="1" applyAlignment="1">
      <alignment horizontal="center"/>
    </xf>
    <xf numFmtId="43" fontId="3" fillId="0" borderId="26" xfId="1" applyFont="1" applyBorder="1" applyAlignment="1">
      <alignment horizontal="right"/>
    </xf>
    <xf numFmtId="0" fontId="4" fillId="0" borderId="29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43" fontId="3" fillId="0" borderId="3" xfId="1" applyFont="1" applyBorder="1"/>
    <xf numFmtId="0" fontId="3" fillId="0" borderId="3" xfId="0" applyFont="1" applyBorder="1"/>
    <xf numFmtId="187" fontId="4" fillId="0" borderId="3" xfId="1" applyNumberFormat="1" applyFont="1" applyBorder="1"/>
    <xf numFmtId="43" fontId="3" fillId="0" borderId="4" xfId="1" applyFont="1" applyBorder="1" applyAlignment="1">
      <alignment horizontal="right"/>
    </xf>
    <xf numFmtId="0" fontId="8" fillId="0" borderId="0" xfId="0" applyFont="1"/>
    <xf numFmtId="0" fontId="4" fillId="0" borderId="0" xfId="0" applyFont="1" applyAlignment="1"/>
    <xf numFmtId="0" fontId="4" fillId="0" borderId="0" xfId="0" quotePrefix="1" applyFont="1"/>
    <xf numFmtId="0" fontId="4" fillId="0" borderId="0" xfId="0" applyFont="1" applyFill="1"/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43" fontId="4" fillId="0" borderId="0" xfId="1" applyFont="1" applyBorder="1"/>
    <xf numFmtId="188" fontId="4" fillId="0" borderId="0" xfId="0" applyNumberFormat="1" applyFont="1" applyBorder="1"/>
    <xf numFmtId="188" fontId="4" fillId="0" borderId="0" xfId="1" applyNumberFormat="1" applyFont="1" applyBorder="1"/>
    <xf numFmtId="0" fontId="3" fillId="0" borderId="0" xfId="0" applyFont="1" applyBorder="1"/>
    <xf numFmtId="0" fontId="8" fillId="0" borderId="0" xfId="0" applyFont="1" applyBorder="1"/>
    <xf numFmtId="0" fontId="3" fillId="0" borderId="0" xfId="0" applyFont="1" applyFill="1"/>
    <xf numFmtId="43" fontId="3" fillId="0" borderId="0" xfId="1" applyFont="1" applyFill="1"/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43" fontId="4" fillId="0" borderId="23" xfId="1" applyFont="1" applyBorder="1" applyAlignment="1">
      <alignment horizontal="center"/>
    </xf>
    <xf numFmtId="188" fontId="4" fillId="0" borderId="24" xfId="1" applyNumberFormat="1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188" fontId="4" fillId="0" borderId="24" xfId="0" applyNumberFormat="1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43" fontId="4" fillId="0" borderId="11" xfId="1" applyFont="1" applyBorder="1" applyAlignment="1">
      <alignment horizontal="center"/>
    </xf>
    <xf numFmtId="43" fontId="4" fillId="0" borderId="8" xfId="1" applyFont="1" applyBorder="1"/>
    <xf numFmtId="0" fontId="8" fillId="0" borderId="8" xfId="0" applyFont="1" applyBorder="1" applyAlignment="1">
      <alignment horizontal="center"/>
    </xf>
    <xf numFmtId="188" fontId="4" fillId="0" borderId="8" xfId="1" applyNumberFormat="1" applyFont="1" applyBorder="1"/>
    <xf numFmtId="43" fontId="4" fillId="0" borderId="20" xfId="1" applyFont="1" applyBorder="1" applyAlignment="1">
      <alignment horizontal="center"/>
    </xf>
    <xf numFmtId="188" fontId="4" fillId="0" borderId="26" xfId="1" applyNumberFormat="1" applyFont="1" applyBorder="1"/>
    <xf numFmtId="43" fontId="4" fillId="0" borderId="26" xfId="1" applyFont="1" applyBorder="1"/>
    <xf numFmtId="0" fontId="8" fillId="0" borderId="26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3" fontId="8" fillId="0" borderId="0" xfId="1" applyFont="1" applyBorder="1" applyAlignment="1">
      <alignment horizontal="center"/>
    </xf>
    <xf numFmtId="43" fontId="8" fillId="0" borderId="0" xfId="1" applyFont="1" applyBorder="1" applyAlignment="1">
      <alignment horizontal="right"/>
    </xf>
    <xf numFmtId="43" fontId="11" fillId="0" borderId="0" xfId="1" applyFont="1" applyBorder="1" applyAlignment="1">
      <alignment horizontal="right"/>
    </xf>
    <xf numFmtId="188" fontId="4" fillId="0" borderId="0" xfId="1" applyNumberFormat="1" applyFont="1" applyBorder="1" applyAlignment="1"/>
    <xf numFmtId="0" fontId="8" fillId="0" borderId="0" xfId="0" applyFont="1" applyBorder="1" applyAlignment="1">
      <alignment horizontal="right"/>
    </xf>
    <xf numFmtId="188" fontId="8" fillId="0" borderId="0" xfId="1" applyNumberFormat="1" applyFont="1" applyBorder="1" applyAlignment="1">
      <alignment horizontal="center"/>
    </xf>
    <xf numFmtId="188" fontId="8" fillId="0" borderId="0" xfId="1" applyNumberFormat="1" applyFont="1" applyBorder="1"/>
    <xf numFmtId="188" fontId="8" fillId="0" borderId="0" xfId="0" applyNumberFormat="1" applyFont="1" applyBorder="1"/>
    <xf numFmtId="0" fontId="4" fillId="0" borderId="0" xfId="0" applyFont="1" applyBorder="1" applyAlignment="1"/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5" xfId="0" applyFont="1" applyBorder="1" applyAlignment="1">
      <alignment horizontal="center"/>
    </xf>
    <xf numFmtId="0" fontId="5" fillId="0" borderId="6" xfId="0" applyFont="1" applyBorder="1"/>
    <xf numFmtId="0" fontId="4" fillId="0" borderId="6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0" borderId="2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188" fontId="4" fillId="0" borderId="0" xfId="1" applyNumberFormat="1" applyFont="1" applyBorder="1" applyAlignment="1">
      <alignment horizontal="center"/>
    </xf>
    <xf numFmtId="188" fontId="4" fillId="0" borderId="0" xfId="1" applyNumberFormat="1" applyFont="1" applyBorder="1" applyAlignment="1">
      <alignment horizontal="left"/>
    </xf>
    <xf numFmtId="43" fontId="4" fillId="0" borderId="0" xfId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4" fillId="0" borderId="30" xfId="0" applyFont="1" applyBorder="1" applyAlignment="1">
      <alignment horizontal="left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219075</xdr:rowOff>
    </xdr:from>
    <xdr:to>
      <xdr:col>2</xdr:col>
      <xdr:colOff>1209676</xdr:colOff>
      <xdr:row>20</xdr:row>
      <xdr:rowOff>38100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" y="6134100"/>
          <a:ext cx="249555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8</xdr:col>
      <xdr:colOff>380999</xdr:colOff>
      <xdr:row>16</xdr:row>
      <xdr:rowOff>209550</xdr:rowOff>
    </xdr:from>
    <xdr:to>
      <xdr:col>10</xdr:col>
      <xdr:colOff>771524</xdr:colOff>
      <xdr:row>20</xdr:row>
      <xdr:rowOff>85725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143749" y="6124575"/>
          <a:ext cx="23907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2</xdr:col>
      <xdr:colOff>1219201</xdr:colOff>
      <xdr:row>16</xdr:row>
      <xdr:rowOff>180976</xdr:rowOff>
    </xdr:from>
    <xdr:to>
      <xdr:col>5</xdr:col>
      <xdr:colOff>47626</xdr:colOff>
      <xdr:row>20</xdr:row>
      <xdr:rowOff>47625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505076" y="6096001"/>
          <a:ext cx="1933575" cy="10477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5</xdr:col>
      <xdr:colOff>552449</xdr:colOff>
      <xdr:row>16</xdr:row>
      <xdr:rowOff>200026</xdr:rowOff>
    </xdr:from>
    <xdr:to>
      <xdr:col>8</xdr:col>
      <xdr:colOff>400049</xdr:colOff>
      <xdr:row>19</xdr:row>
      <xdr:rowOff>247650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4943474" y="6115051"/>
          <a:ext cx="2219325" cy="933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ปลัดเทศบาลตำบลควนศรี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16</xdr:row>
      <xdr:rowOff>314325</xdr:rowOff>
    </xdr:from>
    <xdr:to>
      <xdr:col>2</xdr:col>
      <xdr:colOff>390525</xdr:colOff>
      <xdr:row>20</xdr:row>
      <xdr:rowOff>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8575" y="5876925"/>
          <a:ext cx="199072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 บุญศรี)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2</xdr:col>
      <xdr:colOff>371475</xdr:colOff>
      <xdr:row>17</xdr:row>
      <xdr:rowOff>9526</xdr:rowOff>
    </xdr:from>
    <xdr:to>
      <xdr:col>3</xdr:col>
      <xdr:colOff>638174</xdr:colOff>
      <xdr:row>20</xdr:row>
      <xdr:rowOff>142876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695450" y="4981576"/>
          <a:ext cx="1962149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(นายประเสรียน    ดำศรี)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457199</xdr:colOff>
      <xdr:row>17</xdr:row>
      <xdr:rowOff>9525</xdr:rowOff>
    </xdr:from>
    <xdr:to>
      <xdr:col>6</xdr:col>
      <xdr:colOff>476250</xdr:colOff>
      <xdr:row>20</xdr:row>
      <xdr:rowOff>142875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76624" y="4981575"/>
          <a:ext cx="2085976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(นายภาวัต    ทองนวล)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6</xdr:col>
      <xdr:colOff>279400</xdr:colOff>
      <xdr:row>16</xdr:row>
      <xdr:rowOff>342900</xdr:rowOff>
    </xdr:from>
    <xdr:to>
      <xdr:col>8</xdr:col>
      <xdr:colOff>679450</xdr:colOff>
      <xdr:row>21</xdr:row>
      <xdr:rowOff>168275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5372100" y="4965700"/>
          <a:ext cx="201295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(นางธิดารัตน์  แต้มเติม)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8</xdr:col>
      <xdr:colOff>622301</xdr:colOff>
      <xdr:row>17</xdr:row>
      <xdr:rowOff>9525</xdr:rowOff>
    </xdr:from>
    <xdr:to>
      <xdr:col>11</xdr:col>
      <xdr:colOff>203200</xdr:colOff>
      <xdr:row>21</xdr:row>
      <xdr:rowOff>142875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7327901" y="4987925"/>
          <a:ext cx="2146299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(นางสารภี   แต้มจันทร์)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26</xdr:row>
      <xdr:rowOff>85725</xdr:rowOff>
    </xdr:from>
    <xdr:to>
      <xdr:col>2</xdr:col>
      <xdr:colOff>1028700</xdr:colOff>
      <xdr:row>29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7105650"/>
          <a:ext cx="1981200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(นายศิริชัย      บุญศรี)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0</xdr:colOff>
      <xdr:row>26</xdr:row>
      <xdr:rowOff>85724</xdr:rowOff>
    </xdr:from>
    <xdr:to>
      <xdr:col>5</xdr:col>
      <xdr:colOff>352425</xdr:colOff>
      <xdr:row>29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133600" y="7762874"/>
          <a:ext cx="2219325" cy="971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(นายประเสรียน   ดำศรี)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5</xdr:col>
      <xdr:colOff>219076</xdr:colOff>
      <xdr:row>26</xdr:row>
      <xdr:rowOff>161925</xdr:rowOff>
    </xdr:from>
    <xdr:to>
      <xdr:col>7</xdr:col>
      <xdr:colOff>533400</xdr:colOff>
      <xdr:row>29</xdr:row>
      <xdr:rowOff>180975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219576" y="7839075"/>
          <a:ext cx="1990724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(นายภาวัต    ทองนวล)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1</xdr:col>
      <xdr:colOff>419100</xdr:colOff>
      <xdr:row>29</xdr:row>
      <xdr:rowOff>228600</xdr:rowOff>
    </xdr:from>
    <xdr:to>
      <xdr:col>4</xdr:col>
      <xdr:colOff>447675</xdr:colOff>
      <xdr:row>33</xdr:row>
      <xdr:rowOff>38100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942975" y="8791575"/>
          <a:ext cx="224790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(นางธิดารัตน์   แต้มเติม)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714375</xdr:colOff>
      <xdr:row>29</xdr:row>
      <xdr:rowOff>247650</xdr:rowOff>
    </xdr:from>
    <xdr:to>
      <xdr:col>6</xdr:col>
      <xdr:colOff>1047750</xdr:colOff>
      <xdr:row>33</xdr:row>
      <xdr:rowOff>19050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57575" y="8810625"/>
          <a:ext cx="21717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(นางสารภี  แต้มจันทร์)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650;&#3588;&#3619;&#3591;&#3585;&#3634;&#3619;&#3586;&#3618;&#3634;&#3618;&#3648;&#3586;&#3605;&#3607;&#3656;&#3629;&#3648;&#3617;&#3609;&#3592;&#3656;&#3634;&#3618;&#3609;&#3657;&#3635;&#3611;&#3619;&#3632;&#3611;&#3634;%20&#3617;4%20&#3595;.&#3626;&#3634;&#3617;&#3614;&#3633;&#3609;%205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ปร.5"/>
      <sheetName val="ปร.4"/>
      <sheetName val="ปร.4 ราคากลาง"/>
      <sheetName val="ปร.5 ราคากลาง"/>
      <sheetName val="ใบแจ้งปริมาณงาน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4"/>
  <sheetViews>
    <sheetView view="pageBreakPreview" zoomScaleSheetLayoutView="100" workbookViewId="0">
      <selection sqref="A1:XFD15"/>
    </sheetView>
  </sheetViews>
  <sheetFormatPr defaultRowHeight="23.25"/>
  <cols>
    <col min="1" max="1" width="7.28515625" style="2" customWidth="1"/>
    <col min="2" max="2" width="9.42578125" style="2" customWidth="1"/>
    <col min="3" max="3" width="19" style="2" customWidth="1"/>
    <col min="4" max="4" width="13.85546875" style="2" customWidth="1"/>
    <col min="5" max="5" width="17.5703125" style="2" customWidth="1"/>
    <col min="6" max="6" width="9.5703125" style="2" customWidth="1"/>
    <col min="7" max="7" width="14.7109375" style="2" customWidth="1"/>
    <col min="8" max="8" width="11" style="2" customWidth="1"/>
    <col min="9" max="9" width="13" style="2" customWidth="1"/>
    <col min="10" max="10" width="16.5703125" style="2" customWidth="1"/>
    <col min="11" max="11" width="12" style="2" customWidth="1"/>
    <col min="12" max="16384" width="9.140625" style="2"/>
  </cols>
  <sheetData>
    <row r="1" spans="1:14">
      <c r="A1" s="1" t="s">
        <v>45</v>
      </c>
      <c r="B1" s="1"/>
      <c r="C1" s="2" t="s">
        <v>63</v>
      </c>
      <c r="J1" s="120" t="s">
        <v>0</v>
      </c>
      <c r="K1" s="120"/>
    </row>
    <row r="2" spans="1:14">
      <c r="A2" s="1"/>
      <c r="B2" s="1"/>
      <c r="C2" s="2" t="s">
        <v>62</v>
      </c>
      <c r="J2" s="120" t="s">
        <v>2</v>
      </c>
      <c r="K2" s="120"/>
    </row>
    <row r="3" spans="1:14">
      <c r="A3" s="1" t="s">
        <v>46</v>
      </c>
      <c r="B3" s="1"/>
      <c r="C3" s="2" t="s">
        <v>68</v>
      </c>
      <c r="G3" s="1" t="s">
        <v>1</v>
      </c>
    </row>
    <row r="4" spans="1:14">
      <c r="A4" s="1" t="s">
        <v>47</v>
      </c>
      <c r="B4" s="1"/>
      <c r="C4" s="2" t="s">
        <v>67</v>
      </c>
      <c r="G4" s="1" t="s">
        <v>48</v>
      </c>
      <c r="H4" s="2" t="s">
        <v>50</v>
      </c>
      <c r="I4" s="2" t="s">
        <v>51</v>
      </c>
    </row>
    <row r="5" spans="1:14">
      <c r="A5" s="1" t="s">
        <v>49</v>
      </c>
      <c r="B5" s="1"/>
      <c r="C5" s="2" t="s">
        <v>32</v>
      </c>
      <c r="G5" s="1" t="s">
        <v>52</v>
      </c>
    </row>
    <row r="6" spans="1:14">
      <c r="A6" s="118" t="s">
        <v>3</v>
      </c>
      <c r="B6" s="112" t="s">
        <v>4</v>
      </c>
      <c r="C6" s="114"/>
      <c r="D6" s="118" t="s">
        <v>5</v>
      </c>
      <c r="E6" s="118" t="s">
        <v>6</v>
      </c>
      <c r="F6" s="121" t="s">
        <v>7</v>
      </c>
      <c r="G6" s="122"/>
      <c r="H6" s="121" t="s">
        <v>8</v>
      </c>
      <c r="I6" s="123"/>
      <c r="J6" s="34" t="s">
        <v>34</v>
      </c>
      <c r="K6" s="118" t="s">
        <v>9</v>
      </c>
      <c r="M6" s="2">
        <v>1100</v>
      </c>
    </row>
    <row r="7" spans="1:14">
      <c r="A7" s="119"/>
      <c r="B7" s="115"/>
      <c r="C7" s="117"/>
      <c r="D7" s="119" t="s">
        <v>5</v>
      </c>
      <c r="E7" s="119" t="s">
        <v>6</v>
      </c>
      <c r="F7" s="3" t="s">
        <v>10</v>
      </c>
      <c r="G7" s="4" t="s">
        <v>11</v>
      </c>
      <c r="H7" s="3" t="s">
        <v>10</v>
      </c>
      <c r="I7" s="3" t="s">
        <v>11</v>
      </c>
      <c r="J7" s="35" t="s">
        <v>35</v>
      </c>
      <c r="K7" s="119"/>
      <c r="M7" s="2">
        <v>4</v>
      </c>
    </row>
    <row r="8" spans="1:14">
      <c r="A8" s="43">
        <v>1</v>
      </c>
      <c r="B8" s="44" t="s">
        <v>53</v>
      </c>
      <c r="C8" s="45"/>
      <c r="D8" s="13">
        <v>290</v>
      </c>
      <c r="E8" s="12" t="s">
        <v>12</v>
      </c>
      <c r="F8" s="46">
        <v>242</v>
      </c>
      <c r="G8" s="14">
        <f>D8*F8</f>
        <v>70180</v>
      </c>
      <c r="H8" s="47">
        <v>46</v>
      </c>
      <c r="I8" s="14">
        <f>H8*D8</f>
        <v>13340</v>
      </c>
      <c r="J8" s="14">
        <f>G8+I8</f>
        <v>83520</v>
      </c>
      <c r="K8" s="43"/>
      <c r="M8" s="2">
        <v>998</v>
      </c>
      <c r="N8" s="2">
        <v>1.5</v>
      </c>
    </row>
    <row r="9" spans="1:14">
      <c r="A9" s="6">
        <v>2</v>
      </c>
      <c r="B9" s="59" t="s">
        <v>64</v>
      </c>
      <c r="C9" s="60"/>
      <c r="D9" s="51">
        <v>1</v>
      </c>
      <c r="E9" s="6" t="s">
        <v>65</v>
      </c>
      <c r="F9" s="9">
        <v>1000</v>
      </c>
      <c r="G9" s="10">
        <f>F9</f>
        <v>1000</v>
      </c>
      <c r="H9" s="11">
        <v>0</v>
      </c>
      <c r="I9" s="7">
        <v>0</v>
      </c>
      <c r="J9" s="7">
        <f>G9</f>
        <v>1000</v>
      </c>
      <c r="K9" s="6" t="s">
        <v>69</v>
      </c>
    </row>
    <row r="10" spans="1:14">
      <c r="A10" s="6">
        <v>3</v>
      </c>
      <c r="B10" s="40" t="s">
        <v>66</v>
      </c>
      <c r="C10" s="61"/>
      <c r="D10" s="51">
        <v>1</v>
      </c>
      <c r="E10" s="6" t="s">
        <v>65</v>
      </c>
      <c r="F10" s="9">
        <v>2500</v>
      </c>
      <c r="G10" s="10">
        <f>F10</f>
        <v>2500</v>
      </c>
      <c r="H10" s="11">
        <v>0</v>
      </c>
      <c r="I10" s="7">
        <v>0</v>
      </c>
      <c r="J10" s="7">
        <f>G10</f>
        <v>2500</v>
      </c>
      <c r="K10" s="6" t="s">
        <v>70</v>
      </c>
    </row>
    <row r="11" spans="1:14">
      <c r="A11" s="5"/>
      <c r="B11" s="53"/>
      <c r="C11" s="58"/>
      <c r="D11" s="51"/>
      <c r="E11" s="6"/>
      <c r="F11" s="9"/>
      <c r="G11" s="10"/>
      <c r="H11" s="11"/>
      <c r="I11" s="7"/>
      <c r="J11" s="7"/>
      <c r="K11" s="8"/>
    </row>
    <row r="12" spans="1:14">
      <c r="A12" s="6"/>
      <c r="B12" s="128"/>
      <c r="C12" s="129"/>
      <c r="D12" s="6"/>
      <c r="E12" s="6"/>
      <c r="F12" s="9"/>
      <c r="G12" s="10"/>
      <c r="H12" s="11"/>
      <c r="I12" s="7"/>
      <c r="J12" s="7"/>
      <c r="K12" s="8"/>
    </row>
    <row r="13" spans="1:14">
      <c r="A13" s="6"/>
      <c r="B13" s="40"/>
      <c r="C13" s="41"/>
      <c r="D13" s="6"/>
      <c r="E13" s="6"/>
      <c r="F13" s="9"/>
      <c r="G13" s="10"/>
      <c r="H13" s="11"/>
      <c r="I13" s="7"/>
      <c r="J13" s="7"/>
      <c r="K13" s="8"/>
    </row>
    <row r="14" spans="1:14">
      <c r="A14" s="5"/>
      <c r="B14" s="126"/>
      <c r="C14" s="127"/>
      <c r="D14" s="43"/>
      <c r="E14" s="43"/>
      <c r="F14" s="48"/>
      <c r="G14" s="49"/>
      <c r="H14" s="50"/>
      <c r="I14" s="46"/>
      <c r="J14" s="46"/>
      <c r="K14" s="42"/>
    </row>
    <row r="15" spans="1:14">
      <c r="A15" s="39"/>
      <c r="B15" s="124" t="s">
        <v>13</v>
      </c>
      <c r="C15" s="125"/>
      <c r="D15" s="54"/>
      <c r="E15" s="54"/>
      <c r="F15" s="56"/>
      <c r="G15" s="55"/>
      <c r="H15" s="39"/>
      <c r="I15" s="55"/>
      <c r="J15" s="57">
        <f>SUM(J8:J14)</f>
        <v>87020</v>
      </c>
      <c r="K15" s="39"/>
    </row>
    <row r="16" spans="1:14">
      <c r="A16" s="37"/>
      <c r="B16" s="37"/>
      <c r="C16" s="37"/>
      <c r="D16" s="16"/>
      <c r="E16" s="16"/>
      <c r="F16" s="18"/>
      <c r="G16" s="19"/>
      <c r="H16" s="17"/>
      <c r="I16" s="19"/>
      <c r="J16" s="38"/>
      <c r="K16" s="17"/>
    </row>
    <row r="17" spans="1:11">
      <c r="A17" s="16"/>
      <c r="B17" s="16"/>
      <c r="C17" s="17"/>
      <c r="D17" s="16"/>
      <c r="E17" s="16"/>
      <c r="F17" s="18"/>
      <c r="G17" s="19"/>
      <c r="H17" s="17"/>
      <c r="I17" s="19"/>
      <c r="J17" s="19"/>
      <c r="K17" s="17"/>
    </row>
    <row r="18" spans="1:11" s="36" customForma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s="36" customForma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s="36" customForma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41" spans="1:8">
      <c r="A41" s="66" t="s">
        <v>15</v>
      </c>
      <c r="B41" s="112" t="s">
        <v>4</v>
      </c>
      <c r="C41" s="113"/>
      <c r="D41" s="114"/>
      <c r="E41" s="66" t="s">
        <v>16</v>
      </c>
      <c r="F41" s="118" t="s">
        <v>17</v>
      </c>
      <c r="G41" s="66" t="s">
        <v>18</v>
      </c>
      <c r="H41" s="118" t="s">
        <v>9</v>
      </c>
    </row>
    <row r="42" spans="1:8">
      <c r="A42" s="3" t="s">
        <v>19</v>
      </c>
      <c r="B42" s="115"/>
      <c r="C42" s="116"/>
      <c r="D42" s="117"/>
      <c r="E42" s="3" t="s">
        <v>20</v>
      </c>
      <c r="F42" s="119"/>
      <c r="G42" s="3" t="s">
        <v>20</v>
      </c>
      <c r="H42" s="119"/>
    </row>
    <row r="43" spans="1:8">
      <c r="A43" s="4">
        <v>1</v>
      </c>
      <c r="B43" s="31" t="s">
        <v>21</v>
      </c>
      <c r="C43" s="21"/>
      <c r="D43" s="33"/>
      <c r="E43" s="67">
        <f>[1]ปร.4!K51</f>
        <v>0</v>
      </c>
      <c r="F43" s="68">
        <v>1.2734000000000001</v>
      </c>
      <c r="G43" s="67">
        <f>F43*E43</f>
        <v>0</v>
      </c>
      <c r="H43" s="4" t="s">
        <v>71</v>
      </c>
    </row>
    <row r="44" spans="1:8">
      <c r="A44" s="4">
        <v>2</v>
      </c>
      <c r="B44" s="31" t="s">
        <v>22</v>
      </c>
      <c r="C44" s="21"/>
      <c r="D44" s="33"/>
      <c r="E44" s="67"/>
      <c r="F44" s="68"/>
      <c r="G44" s="67"/>
      <c r="H44" s="15"/>
    </row>
    <row r="45" spans="1:8">
      <c r="A45" s="4">
        <v>3</v>
      </c>
      <c r="B45" s="31" t="s">
        <v>23</v>
      </c>
      <c r="C45" s="21"/>
      <c r="D45" s="33"/>
      <c r="E45" s="15"/>
      <c r="F45" s="15"/>
      <c r="G45" s="69"/>
      <c r="H45" s="15"/>
    </row>
    <row r="46" spans="1:8">
      <c r="A46" s="4">
        <v>4</v>
      </c>
      <c r="B46" s="31" t="s">
        <v>24</v>
      </c>
      <c r="C46" s="21"/>
      <c r="D46" s="33"/>
      <c r="E46" s="15"/>
      <c r="F46" s="15"/>
      <c r="G46" s="69"/>
      <c r="H46" s="15"/>
    </row>
    <row r="47" spans="1:8">
      <c r="A47" s="15"/>
      <c r="B47" s="31" t="s">
        <v>72</v>
      </c>
      <c r="C47" s="21"/>
      <c r="D47" s="33"/>
      <c r="E47" s="15"/>
      <c r="F47" s="15"/>
      <c r="G47" s="22"/>
      <c r="H47" s="15"/>
    </row>
    <row r="48" spans="1:8">
      <c r="A48" s="15"/>
      <c r="B48" s="31" t="s">
        <v>73</v>
      </c>
      <c r="C48" s="21"/>
      <c r="D48" s="33"/>
      <c r="E48" s="15"/>
      <c r="F48" s="15"/>
      <c r="G48" s="22"/>
      <c r="H48" s="15"/>
    </row>
    <row r="49" spans="1:8">
      <c r="A49" s="15"/>
      <c r="B49" s="31" t="s">
        <v>74</v>
      </c>
      <c r="C49" s="21"/>
      <c r="D49" s="33"/>
      <c r="E49" s="15"/>
      <c r="F49" s="15"/>
      <c r="G49" s="22"/>
      <c r="H49" s="15"/>
    </row>
    <row r="50" spans="1:8">
      <c r="A50" s="15"/>
      <c r="B50" s="31" t="s">
        <v>25</v>
      </c>
      <c r="C50" s="21"/>
      <c r="D50" s="32"/>
      <c r="E50" s="24"/>
      <c r="F50" s="25"/>
      <c r="G50" s="67">
        <f>SUM(G43:G49)</f>
        <v>0</v>
      </c>
      <c r="H50" s="15"/>
    </row>
    <row r="51" spans="1:8">
      <c r="A51" s="15"/>
      <c r="B51" s="26" t="s">
        <v>26</v>
      </c>
      <c r="C51" s="21"/>
      <c r="D51" s="27"/>
      <c r="E51" s="27"/>
      <c r="F51" s="27"/>
      <c r="G51" s="28">
        <v>122000</v>
      </c>
      <c r="H51" s="29"/>
    </row>
    <row r="52" spans="1:8">
      <c r="A52" s="15"/>
      <c r="B52" s="23" t="s">
        <v>27</v>
      </c>
      <c r="C52" s="21"/>
      <c r="D52" s="24"/>
      <c r="E52" s="30" t="str">
        <f>BAHTTEXT(G51)</f>
        <v>หนึ่งแสนสองหมื่นสองพันบาทถ้วน</v>
      </c>
      <c r="F52" s="24"/>
      <c r="G52" s="24"/>
      <c r="H52" s="25"/>
    </row>
    <row r="53" spans="1:8">
      <c r="A53" s="15"/>
      <c r="B53" s="23" t="s">
        <v>75</v>
      </c>
      <c r="C53" s="21"/>
      <c r="D53" s="28">
        <v>1470</v>
      </c>
      <c r="E53" s="24" t="s">
        <v>76</v>
      </c>
      <c r="F53" s="24"/>
      <c r="G53" s="24"/>
      <c r="H53" s="25"/>
    </row>
    <row r="54" spans="1:8">
      <c r="A54" s="15"/>
      <c r="B54" s="23" t="s">
        <v>77</v>
      </c>
      <c r="C54" s="21"/>
      <c r="D54" s="70">
        <v>0</v>
      </c>
      <c r="E54" s="24" t="s">
        <v>78</v>
      </c>
      <c r="F54" s="24"/>
      <c r="G54" s="24"/>
      <c r="H54" s="25"/>
    </row>
  </sheetData>
  <mergeCells count="15">
    <mergeCell ref="A6:A7"/>
    <mergeCell ref="D6:D7"/>
    <mergeCell ref="E6:E7"/>
    <mergeCell ref="B6:C7"/>
    <mergeCell ref="B12:C12"/>
    <mergeCell ref="B41:D42"/>
    <mergeCell ref="F41:F42"/>
    <mergeCell ref="H41:H42"/>
    <mergeCell ref="J1:K1"/>
    <mergeCell ref="J2:K2"/>
    <mergeCell ref="F6:G6"/>
    <mergeCell ref="H6:I6"/>
    <mergeCell ref="K6:K7"/>
    <mergeCell ref="B15:C15"/>
    <mergeCell ref="B14:C14"/>
  </mergeCells>
  <phoneticPr fontId="2" type="noConversion"/>
  <pageMargins left="0.39370078740157483" right="0.19685039370078741" top="0.6692913385826772" bottom="0.47244094488188981" header="0.35433070866141736" footer="0.35433070866141736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9"/>
  <sheetViews>
    <sheetView view="pageBreakPreview" topLeftCell="A39" zoomScaleSheetLayoutView="100" workbookViewId="0">
      <selection activeCell="F46" sqref="F46"/>
    </sheetView>
  </sheetViews>
  <sheetFormatPr defaultRowHeight="23.25"/>
  <cols>
    <col min="1" max="16384" width="9.140625" style="2"/>
  </cols>
  <sheetData>
    <row r="39" spans="1:1">
      <c r="A39" s="2" t="s">
        <v>90</v>
      </c>
    </row>
  </sheetData>
  <phoneticPr fontId="2" type="noConversion"/>
  <pageMargins left="0.61" right="0.13" top="0.98425196850393704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selection sqref="A1:H23"/>
    </sheetView>
  </sheetViews>
  <sheetFormatPr defaultRowHeight="21.75"/>
  <cols>
    <col min="1" max="1" width="9.7109375" style="71" customWidth="1"/>
    <col min="2" max="2" width="4.7109375" style="71" customWidth="1"/>
    <col min="3" max="3" width="18" style="71" customWidth="1"/>
    <col min="4" max="4" width="9.7109375" style="71" customWidth="1"/>
    <col min="5" max="5" width="18.7109375" style="71" customWidth="1"/>
    <col min="6" max="6" width="9.140625" style="71"/>
    <col min="7" max="7" width="16.85546875" style="71" customWidth="1"/>
    <col min="8" max="8" width="10.85546875" style="71" customWidth="1"/>
    <col min="9" max="16384" width="9.140625" style="71"/>
  </cols>
  <sheetData>
    <row r="1" spans="1:8" ht="26.25">
      <c r="A1" s="130" t="s">
        <v>79</v>
      </c>
      <c r="B1" s="130"/>
      <c r="C1" s="130"/>
      <c r="D1" s="130"/>
      <c r="E1" s="130"/>
      <c r="F1" s="130"/>
      <c r="G1" s="130"/>
      <c r="H1" s="52" t="s">
        <v>14</v>
      </c>
    </row>
    <row r="2" spans="1:8" s="2" customFormat="1" ht="27.75" customHeight="1">
      <c r="A2" s="1" t="s">
        <v>80</v>
      </c>
      <c r="B2" s="72" t="s">
        <v>93</v>
      </c>
      <c r="C2" s="72"/>
      <c r="D2" s="72"/>
      <c r="E2" s="72"/>
      <c r="F2" s="72"/>
      <c r="G2" s="72"/>
    </row>
    <row r="3" spans="1:8" s="2" customFormat="1" ht="27.75" customHeight="1">
      <c r="A3" s="1"/>
      <c r="B3" s="72" t="s">
        <v>91</v>
      </c>
      <c r="C3" s="72"/>
      <c r="D3" s="72"/>
      <c r="E3" s="72"/>
      <c r="F3" s="72"/>
      <c r="G3" s="72"/>
    </row>
    <row r="4" spans="1:8" s="2" customFormat="1" ht="27.75" customHeight="1">
      <c r="A4" s="1" t="s">
        <v>81</v>
      </c>
      <c r="B4" s="1"/>
      <c r="C4" s="20" t="s">
        <v>92</v>
      </c>
      <c r="D4" s="20"/>
      <c r="E4" s="20"/>
      <c r="F4" s="20"/>
      <c r="G4" s="20"/>
      <c r="H4" s="20"/>
    </row>
    <row r="5" spans="1:8" s="2" customFormat="1" ht="23.25">
      <c r="A5" s="1" t="s">
        <v>82</v>
      </c>
      <c r="B5" s="1"/>
      <c r="C5" s="2" t="s">
        <v>50</v>
      </c>
      <c r="D5" s="20" t="s">
        <v>51</v>
      </c>
    </row>
    <row r="6" spans="1:8" s="2" customFormat="1" ht="23.25">
      <c r="A6" s="1" t="s">
        <v>83</v>
      </c>
      <c r="B6" s="1"/>
      <c r="C6" s="2" t="s">
        <v>84</v>
      </c>
    </row>
    <row r="7" spans="1:8" s="2" customFormat="1" ht="23.25">
      <c r="A7" s="1" t="s">
        <v>85</v>
      </c>
      <c r="B7" s="1"/>
      <c r="D7" s="2" t="s">
        <v>86</v>
      </c>
    </row>
    <row r="8" spans="1:8" s="2" customFormat="1" ht="23.25">
      <c r="A8" s="1" t="s">
        <v>87</v>
      </c>
      <c r="B8" s="1"/>
      <c r="D8" s="2" t="s">
        <v>88</v>
      </c>
    </row>
    <row r="9" spans="1:8" s="2" customFormat="1" ht="23.25">
      <c r="A9" s="1" t="s">
        <v>89</v>
      </c>
      <c r="B9" s="1"/>
      <c r="D9" s="73"/>
    </row>
    <row r="10" spans="1:8" s="2" customFormat="1" ht="23.25">
      <c r="A10" s="66" t="s">
        <v>15</v>
      </c>
      <c r="B10" s="112" t="s">
        <v>4</v>
      </c>
      <c r="C10" s="113"/>
      <c r="D10" s="114"/>
      <c r="E10" s="66" t="s">
        <v>16</v>
      </c>
      <c r="F10" s="118" t="s">
        <v>17</v>
      </c>
      <c r="G10" s="66" t="s">
        <v>18</v>
      </c>
      <c r="H10" s="118" t="s">
        <v>9</v>
      </c>
    </row>
    <row r="11" spans="1:8" s="2" customFormat="1" ht="23.25">
      <c r="A11" s="3" t="s">
        <v>19</v>
      </c>
      <c r="B11" s="115"/>
      <c r="C11" s="116"/>
      <c r="D11" s="117"/>
      <c r="E11" s="3" t="s">
        <v>20</v>
      </c>
      <c r="F11" s="119"/>
      <c r="G11" s="3" t="s">
        <v>20</v>
      </c>
      <c r="H11" s="119"/>
    </row>
    <row r="12" spans="1:8" s="2" customFormat="1" ht="23.25">
      <c r="A12" s="4">
        <v>1</v>
      </c>
      <c r="B12" s="31" t="s">
        <v>21</v>
      </c>
      <c r="C12" s="21"/>
      <c r="D12" s="33"/>
      <c r="E12" s="67"/>
      <c r="F12" s="68"/>
      <c r="G12" s="67"/>
      <c r="H12" s="4"/>
    </row>
    <row r="13" spans="1:8" s="2" customFormat="1" ht="23.25">
      <c r="A13" s="4">
        <v>2</v>
      </c>
      <c r="B13" s="31" t="s">
        <v>22</v>
      </c>
      <c r="C13" s="21"/>
      <c r="D13" s="33"/>
      <c r="E13" s="67">
        <f>ปร.4!J15</f>
        <v>87020</v>
      </c>
      <c r="F13" s="68">
        <v>1.3372999999999999</v>
      </c>
      <c r="G13" s="67">
        <f>E13*F13</f>
        <v>116371.84599999999</v>
      </c>
      <c r="H13" s="4" t="s">
        <v>94</v>
      </c>
    </row>
    <row r="14" spans="1:8" s="2" customFormat="1" ht="23.25">
      <c r="A14" s="4">
        <v>3</v>
      </c>
      <c r="B14" s="31" t="s">
        <v>23</v>
      </c>
      <c r="C14" s="21"/>
      <c r="D14" s="33"/>
      <c r="E14" s="15"/>
      <c r="F14" s="15"/>
      <c r="G14" s="69"/>
      <c r="H14" s="15"/>
    </row>
    <row r="15" spans="1:8" s="2" customFormat="1" ht="23.25">
      <c r="A15" s="4">
        <v>4</v>
      </c>
      <c r="B15" s="31" t="s">
        <v>24</v>
      </c>
      <c r="C15" s="21"/>
      <c r="D15" s="33"/>
      <c r="E15" s="15"/>
      <c r="F15" s="15"/>
      <c r="G15" s="69"/>
      <c r="H15" s="15"/>
    </row>
    <row r="16" spans="1:8" s="2" customFormat="1" ht="23.25">
      <c r="A16" s="15"/>
      <c r="B16" s="31" t="s">
        <v>72</v>
      </c>
      <c r="C16" s="21"/>
      <c r="D16" s="33"/>
      <c r="E16" s="15"/>
      <c r="F16" s="15"/>
      <c r="G16" s="22"/>
      <c r="H16" s="15"/>
    </row>
    <row r="17" spans="1:8" s="2" customFormat="1" ht="23.25">
      <c r="A17" s="15"/>
      <c r="B17" s="31" t="s">
        <v>73</v>
      </c>
      <c r="C17" s="21"/>
      <c r="D17" s="33"/>
      <c r="E17" s="15"/>
      <c r="F17" s="15"/>
      <c r="G17" s="22"/>
      <c r="H17" s="15"/>
    </row>
    <row r="18" spans="1:8" s="2" customFormat="1" ht="23.25">
      <c r="A18" s="15"/>
      <c r="B18" s="31" t="s">
        <v>74</v>
      </c>
      <c r="C18" s="21"/>
      <c r="D18" s="33"/>
      <c r="E18" s="15"/>
      <c r="F18" s="15"/>
      <c r="G18" s="22"/>
      <c r="H18" s="15"/>
    </row>
    <row r="19" spans="1:8" s="2" customFormat="1" ht="23.25">
      <c r="A19" s="15"/>
      <c r="B19" s="31" t="s">
        <v>25</v>
      </c>
      <c r="C19" s="21"/>
      <c r="D19" s="32"/>
      <c r="E19" s="24"/>
      <c r="F19" s="25"/>
      <c r="G19" s="67">
        <f>SUM(G12:G18)</f>
        <v>116371.84599999999</v>
      </c>
      <c r="H19" s="15"/>
    </row>
    <row r="20" spans="1:8" s="2" customFormat="1" ht="23.25">
      <c r="A20" s="15"/>
      <c r="B20" s="26" t="s">
        <v>26</v>
      </c>
      <c r="C20" s="21"/>
      <c r="D20" s="27"/>
      <c r="E20" s="27"/>
      <c r="F20" s="27"/>
      <c r="G20" s="28">
        <v>116000</v>
      </c>
      <c r="H20" s="29"/>
    </row>
    <row r="21" spans="1:8" s="2" customFormat="1" ht="23.25">
      <c r="A21" s="15"/>
      <c r="B21" s="23" t="s">
        <v>27</v>
      </c>
      <c r="C21" s="21"/>
      <c r="D21" s="24"/>
      <c r="E21" s="30" t="str">
        <f>BAHTTEXT(G20)</f>
        <v>หนึ่งแสนหนึ่งหมื่นหกพันบาทถ้วน</v>
      </c>
      <c r="F21" s="24"/>
      <c r="G21" s="24"/>
      <c r="H21" s="25"/>
    </row>
    <row r="22" spans="1:8" s="2" customFormat="1" ht="23.25">
      <c r="A22" s="15"/>
      <c r="B22" s="23" t="s">
        <v>75</v>
      </c>
      <c r="C22" s="21"/>
      <c r="D22" s="28">
        <v>1500</v>
      </c>
      <c r="E22" s="24" t="s">
        <v>76</v>
      </c>
      <c r="F22" s="24"/>
      <c r="G22" s="24"/>
      <c r="H22" s="25"/>
    </row>
    <row r="23" spans="1:8" s="2" customFormat="1" ht="23.25">
      <c r="A23" s="15"/>
      <c r="B23" s="23" t="s">
        <v>77</v>
      </c>
      <c r="C23" s="21"/>
      <c r="D23" s="70">
        <v>77.33</v>
      </c>
      <c r="E23" s="24" t="s">
        <v>78</v>
      </c>
      <c r="F23" s="24"/>
      <c r="G23" s="24"/>
      <c r="H23" s="25"/>
    </row>
    <row r="24" spans="1:8" s="2" customFormat="1" ht="23.25"/>
    <row r="25" spans="1:8" s="2" customFormat="1" ht="23.25"/>
    <row r="26" spans="1:8" s="2" customFormat="1" ht="23.25">
      <c r="B26" s="2" t="s">
        <v>28</v>
      </c>
      <c r="F26" s="2" t="s">
        <v>29</v>
      </c>
    </row>
    <row r="27" spans="1:8" s="2" customFormat="1" ht="23.25">
      <c r="B27" s="2" t="s">
        <v>54</v>
      </c>
      <c r="F27" s="2" t="s">
        <v>55</v>
      </c>
    </row>
    <row r="28" spans="1:8" s="2" customFormat="1" ht="23.25">
      <c r="B28" s="2" t="s">
        <v>56</v>
      </c>
      <c r="F28" s="2" t="s">
        <v>57</v>
      </c>
    </row>
    <row r="29" spans="1:8" s="2" customFormat="1" ht="23.25"/>
    <row r="30" spans="1:8" s="2" customFormat="1" ht="23.25">
      <c r="B30" s="2" t="s">
        <v>30</v>
      </c>
      <c r="F30" s="2" t="s">
        <v>31</v>
      </c>
    </row>
    <row r="31" spans="1:8" s="2" customFormat="1" ht="23.25">
      <c r="B31" s="2" t="s">
        <v>58</v>
      </c>
      <c r="F31" s="2" t="s">
        <v>59</v>
      </c>
    </row>
    <row r="32" spans="1:8" s="2" customFormat="1" ht="23.25">
      <c r="B32" s="2" t="s">
        <v>60</v>
      </c>
      <c r="F32" s="2" t="s">
        <v>61</v>
      </c>
    </row>
    <row r="33" s="2" customFormat="1" ht="23.25"/>
  </sheetData>
  <mergeCells count="4">
    <mergeCell ref="A1:G1"/>
    <mergeCell ref="B10:D11"/>
    <mergeCell ref="F10:F11"/>
    <mergeCell ref="H10:H11"/>
  </mergeCells>
  <pageMargins left="0.56000000000000005" right="0.16" top="0.75" bottom="0.38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7"/>
  <sheetViews>
    <sheetView tabSelected="1" view="pageBreakPreview" zoomScaleNormal="75" zoomScaleSheetLayoutView="100" workbookViewId="0">
      <selection activeCell="F38" sqref="F38"/>
    </sheetView>
  </sheetViews>
  <sheetFormatPr defaultRowHeight="24.75" customHeight="1"/>
  <cols>
    <col min="1" max="1" width="7.28515625" style="2" customWidth="1"/>
    <col min="2" max="2" width="12.5703125" style="2" customWidth="1"/>
    <col min="3" max="3" width="25.42578125" style="2" customWidth="1"/>
    <col min="4" max="4" width="10" style="2" customWidth="1"/>
    <col min="5" max="5" width="9.7109375" style="2" customWidth="1"/>
    <col min="6" max="6" width="11.28515625" style="2" customWidth="1"/>
    <col min="7" max="7" width="13.140625" style="2" customWidth="1"/>
    <col min="8" max="8" width="11" style="2" customWidth="1"/>
    <col min="9" max="9" width="13" style="2" customWidth="1"/>
    <col min="10" max="10" width="14.85546875" style="2" customWidth="1"/>
    <col min="11" max="11" width="10.5703125" style="2" customWidth="1"/>
    <col min="12" max="16384" width="9.140625" style="2"/>
  </cols>
  <sheetData>
    <row r="1" spans="1:14" ht="23.25">
      <c r="A1" s="1" t="s">
        <v>45</v>
      </c>
      <c r="B1" s="1"/>
      <c r="C1" s="2" t="s">
        <v>63</v>
      </c>
      <c r="J1" s="120" t="s">
        <v>0</v>
      </c>
      <c r="K1" s="120"/>
    </row>
    <row r="2" spans="1:14" ht="23.25">
      <c r="A2" s="1"/>
      <c r="B2" s="1"/>
      <c r="C2" s="2" t="s">
        <v>62</v>
      </c>
      <c r="J2" s="120" t="s">
        <v>2</v>
      </c>
      <c r="K2" s="120"/>
    </row>
    <row r="3" spans="1:14" ht="23.25">
      <c r="A3" s="1" t="s">
        <v>46</v>
      </c>
      <c r="B3" s="1"/>
      <c r="C3" s="2" t="s">
        <v>68</v>
      </c>
      <c r="G3" s="1" t="s">
        <v>1</v>
      </c>
    </row>
    <row r="4" spans="1:14" ht="23.25">
      <c r="A4" s="1" t="s">
        <v>47</v>
      </c>
      <c r="B4" s="1"/>
      <c r="C4" s="2" t="s">
        <v>67</v>
      </c>
      <c r="G4" s="1" t="s">
        <v>48</v>
      </c>
      <c r="H4" s="2" t="s">
        <v>50</v>
      </c>
      <c r="I4" s="2" t="s">
        <v>51</v>
      </c>
    </row>
    <row r="5" spans="1:14" ht="23.25">
      <c r="A5" s="1" t="s">
        <v>49</v>
      </c>
      <c r="B5" s="1"/>
      <c r="C5" s="2" t="s">
        <v>32</v>
      </c>
      <c r="G5" s="1" t="s">
        <v>98</v>
      </c>
    </row>
    <row r="6" spans="1:14" ht="23.25">
      <c r="A6" s="118" t="s">
        <v>3</v>
      </c>
      <c r="B6" s="112" t="s">
        <v>4</v>
      </c>
      <c r="C6" s="114"/>
      <c r="D6" s="118" t="s">
        <v>5</v>
      </c>
      <c r="E6" s="118" t="s">
        <v>6</v>
      </c>
      <c r="F6" s="121" t="s">
        <v>7</v>
      </c>
      <c r="G6" s="122"/>
      <c r="H6" s="121" t="s">
        <v>8</v>
      </c>
      <c r="I6" s="123"/>
      <c r="J6" s="62" t="s">
        <v>34</v>
      </c>
      <c r="K6" s="118" t="s">
        <v>9</v>
      </c>
      <c r="M6" s="2">
        <v>1100</v>
      </c>
    </row>
    <row r="7" spans="1:14" ht="23.25">
      <c r="A7" s="119"/>
      <c r="B7" s="115"/>
      <c r="C7" s="117"/>
      <c r="D7" s="119" t="s">
        <v>5</v>
      </c>
      <c r="E7" s="119" t="s">
        <v>6</v>
      </c>
      <c r="F7" s="3" t="s">
        <v>10</v>
      </c>
      <c r="G7" s="4" t="s">
        <v>11</v>
      </c>
      <c r="H7" s="3" t="s">
        <v>10</v>
      </c>
      <c r="I7" s="3" t="s">
        <v>11</v>
      </c>
      <c r="J7" s="63" t="s">
        <v>35</v>
      </c>
      <c r="K7" s="119"/>
      <c r="M7" s="2">
        <v>4</v>
      </c>
    </row>
    <row r="8" spans="1:14" ht="23.25">
      <c r="A8" s="43">
        <v>1</v>
      </c>
      <c r="B8" s="44" t="s">
        <v>53</v>
      </c>
      <c r="C8" s="45"/>
      <c r="D8" s="13">
        <v>290</v>
      </c>
      <c r="E8" s="12" t="s">
        <v>12</v>
      </c>
      <c r="F8" s="46">
        <v>242</v>
      </c>
      <c r="G8" s="14">
        <f>D8*F8</f>
        <v>70180</v>
      </c>
      <c r="H8" s="47">
        <v>46</v>
      </c>
      <c r="I8" s="14">
        <f>H8*D8</f>
        <v>13340</v>
      </c>
      <c r="J8" s="14">
        <f>G8+I8</f>
        <v>83520</v>
      </c>
      <c r="K8" s="43"/>
      <c r="M8" s="2">
        <v>998</v>
      </c>
      <c r="N8" s="2">
        <v>1.5</v>
      </c>
    </row>
    <row r="9" spans="1:14" ht="23.25">
      <c r="A9" s="6">
        <v>2</v>
      </c>
      <c r="B9" s="59" t="s">
        <v>64</v>
      </c>
      <c r="C9" s="60"/>
      <c r="D9" s="51">
        <v>1</v>
      </c>
      <c r="E9" s="6" t="s">
        <v>65</v>
      </c>
      <c r="F9" s="9">
        <v>1000</v>
      </c>
      <c r="G9" s="10">
        <f>F9</f>
        <v>1000</v>
      </c>
      <c r="H9" s="11">
        <v>0</v>
      </c>
      <c r="I9" s="7">
        <v>0</v>
      </c>
      <c r="J9" s="7">
        <f>G9</f>
        <v>1000</v>
      </c>
      <c r="K9" s="6" t="s">
        <v>69</v>
      </c>
    </row>
    <row r="10" spans="1:14" ht="23.25">
      <c r="A10" s="6">
        <v>3</v>
      </c>
      <c r="B10" s="64" t="s">
        <v>66</v>
      </c>
      <c r="C10" s="61"/>
      <c r="D10" s="51">
        <v>1</v>
      </c>
      <c r="E10" s="6" t="s">
        <v>65</v>
      </c>
      <c r="F10" s="9">
        <v>2500</v>
      </c>
      <c r="G10" s="10">
        <f>F10</f>
        <v>2500</v>
      </c>
      <c r="H10" s="11">
        <v>0</v>
      </c>
      <c r="I10" s="7">
        <v>0</v>
      </c>
      <c r="J10" s="7">
        <f>G10</f>
        <v>2500</v>
      </c>
      <c r="K10" s="6" t="s">
        <v>70</v>
      </c>
    </row>
    <row r="11" spans="1:14" ht="23.25">
      <c r="A11" s="5"/>
      <c r="B11" s="53"/>
      <c r="C11" s="58"/>
      <c r="D11" s="51"/>
      <c r="E11" s="6"/>
      <c r="F11" s="9"/>
      <c r="G11" s="10"/>
      <c r="H11" s="11"/>
      <c r="I11" s="7"/>
      <c r="J11" s="7"/>
      <c r="K11" s="8"/>
    </row>
    <row r="12" spans="1:14" ht="23.25">
      <c r="A12" s="6"/>
      <c r="B12" s="128"/>
      <c r="C12" s="129"/>
      <c r="D12" s="6"/>
      <c r="E12" s="6"/>
      <c r="F12" s="9"/>
      <c r="G12" s="10"/>
      <c r="H12" s="11"/>
      <c r="I12" s="7"/>
      <c r="J12" s="7"/>
      <c r="K12" s="8"/>
    </row>
    <row r="13" spans="1:14" ht="23.25">
      <c r="A13" s="6"/>
      <c r="B13" s="64"/>
      <c r="C13" s="65"/>
      <c r="D13" s="6"/>
      <c r="E13" s="6"/>
      <c r="F13" s="9"/>
      <c r="G13" s="10"/>
      <c r="H13" s="11"/>
      <c r="I13" s="7"/>
      <c r="J13" s="7"/>
      <c r="K13" s="8"/>
    </row>
    <row r="14" spans="1:14" ht="23.25">
      <c r="A14" s="5"/>
      <c r="B14" s="126"/>
      <c r="C14" s="127"/>
      <c r="D14" s="43"/>
      <c r="E14" s="43"/>
      <c r="F14" s="48"/>
      <c r="G14" s="49"/>
      <c r="H14" s="50"/>
      <c r="I14" s="46"/>
      <c r="J14" s="46"/>
      <c r="K14" s="42"/>
    </row>
    <row r="15" spans="1:14" ht="23.25">
      <c r="A15" s="39"/>
      <c r="B15" s="124" t="s">
        <v>13</v>
      </c>
      <c r="C15" s="125"/>
      <c r="D15" s="54"/>
      <c r="E15" s="54"/>
      <c r="F15" s="56"/>
      <c r="G15" s="55"/>
      <c r="H15" s="39"/>
      <c r="I15" s="55"/>
      <c r="J15" s="57">
        <f>SUM(J8:J14)</f>
        <v>87020</v>
      </c>
      <c r="K15" s="39"/>
    </row>
    <row r="16" spans="1:14" ht="24.75" customHeight="1">
      <c r="A16" s="137" t="s">
        <v>33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</row>
    <row r="17" spans="1:11" ht="24.75" customHeight="1">
      <c r="A17" s="138"/>
      <c r="B17" s="138"/>
      <c r="C17" s="138"/>
      <c r="D17" s="138"/>
      <c r="E17" s="138"/>
      <c r="F17" s="138"/>
      <c r="G17" s="138"/>
      <c r="H17" s="138"/>
      <c r="I17" s="138"/>
      <c r="J17" s="138"/>
      <c r="K17" s="71"/>
    </row>
    <row r="18" spans="1:11" ht="24.75" customHeight="1">
      <c r="K18" s="71"/>
    </row>
    <row r="19" spans="1:11" ht="24.75" customHeight="1">
      <c r="K19" s="71"/>
    </row>
    <row r="20" spans="1:11" ht="24.75" customHeight="1">
      <c r="K20" s="82"/>
    </row>
    <row r="21" spans="1:11" ht="24.75" customHeight="1">
      <c r="K21" s="82"/>
    </row>
    <row r="22" spans="1:11" ht="24.75" customHeight="1">
      <c r="A22" s="139" t="s">
        <v>36</v>
      </c>
      <c r="B22" s="139"/>
      <c r="C22" s="139"/>
      <c r="D22" s="139"/>
      <c r="E22" s="139"/>
      <c r="F22" s="139"/>
      <c r="G22" s="139"/>
      <c r="H22" s="139"/>
      <c r="I22" s="139"/>
      <c r="J22" s="139"/>
      <c r="K22" s="139"/>
    </row>
    <row r="23" spans="1:11" ht="24.75" customHeight="1">
      <c r="A23" s="83" t="s">
        <v>38</v>
      </c>
      <c r="B23" s="83"/>
      <c r="C23" s="2" t="s">
        <v>96</v>
      </c>
      <c r="D23" s="83"/>
      <c r="E23" s="84"/>
      <c r="F23" s="84"/>
      <c r="G23" s="84"/>
      <c r="H23" s="84"/>
      <c r="I23" s="74"/>
      <c r="J23" s="85"/>
    </row>
    <row r="24" spans="1:11" ht="24.75" customHeight="1">
      <c r="A24" s="83" t="s">
        <v>39</v>
      </c>
      <c r="B24" s="83"/>
      <c r="C24" s="86" t="s">
        <v>40</v>
      </c>
      <c r="D24" s="83"/>
      <c r="E24" s="84"/>
      <c r="F24" s="87"/>
      <c r="G24" s="74"/>
      <c r="H24" s="84"/>
      <c r="I24" s="140"/>
      <c r="J24" s="140"/>
    </row>
    <row r="25" spans="1:11" ht="24.75" customHeight="1">
      <c r="A25" s="83" t="s">
        <v>95</v>
      </c>
      <c r="B25" s="74"/>
      <c r="C25" s="74" t="s">
        <v>41</v>
      </c>
      <c r="D25" s="83"/>
      <c r="E25" s="74"/>
      <c r="F25" s="87"/>
      <c r="G25" s="74"/>
      <c r="H25" s="74"/>
      <c r="I25" s="74"/>
      <c r="J25" s="74"/>
    </row>
    <row r="26" spans="1:11" ht="24.75" customHeight="1">
      <c r="A26" s="118" t="s">
        <v>3</v>
      </c>
      <c r="B26" s="112" t="s">
        <v>4</v>
      </c>
      <c r="C26" s="114"/>
      <c r="D26" s="133" t="s">
        <v>5</v>
      </c>
      <c r="E26" s="118" t="s">
        <v>6</v>
      </c>
      <c r="F26" s="121" t="s">
        <v>7</v>
      </c>
      <c r="G26" s="123"/>
      <c r="H26" s="121" t="s">
        <v>8</v>
      </c>
      <c r="I26" s="123"/>
      <c r="J26" s="62" t="s">
        <v>37</v>
      </c>
      <c r="K26" s="135" t="s">
        <v>9</v>
      </c>
    </row>
    <row r="27" spans="1:11" ht="24.75" customHeight="1">
      <c r="A27" s="119"/>
      <c r="B27" s="131"/>
      <c r="C27" s="132"/>
      <c r="D27" s="134" t="s">
        <v>5</v>
      </c>
      <c r="E27" s="119" t="s">
        <v>6</v>
      </c>
      <c r="F27" s="3" t="s">
        <v>10</v>
      </c>
      <c r="G27" s="4" t="s">
        <v>11</v>
      </c>
      <c r="H27" s="3" t="s">
        <v>10</v>
      </c>
      <c r="I27" s="3" t="s">
        <v>11</v>
      </c>
      <c r="J27" s="63" t="s">
        <v>35</v>
      </c>
      <c r="K27" s="136"/>
    </row>
    <row r="28" spans="1:11" ht="24.75" customHeight="1">
      <c r="A28" s="43">
        <v>1</v>
      </c>
      <c r="B28" s="44" t="s">
        <v>53</v>
      </c>
      <c r="C28" s="45"/>
      <c r="D28" s="13">
        <v>290</v>
      </c>
      <c r="E28" s="12" t="s">
        <v>12</v>
      </c>
      <c r="F28" s="88"/>
      <c r="G28" s="89"/>
      <c r="H28" s="90"/>
      <c r="I28" s="89"/>
      <c r="J28" s="91"/>
      <c r="K28" s="92"/>
    </row>
    <row r="29" spans="1:11" ht="24.75" customHeight="1">
      <c r="A29" s="6">
        <v>2</v>
      </c>
      <c r="B29" s="59" t="s">
        <v>64</v>
      </c>
      <c r="C29" s="60"/>
      <c r="D29" s="51">
        <v>1</v>
      </c>
      <c r="E29" s="6" t="s">
        <v>65</v>
      </c>
      <c r="F29" s="9"/>
      <c r="G29" s="51"/>
      <c r="H29" s="93"/>
      <c r="I29" s="94"/>
      <c r="J29" s="94"/>
      <c r="K29" s="95"/>
    </row>
    <row r="30" spans="1:11" ht="24.75" customHeight="1">
      <c r="A30" s="6">
        <v>3</v>
      </c>
      <c r="B30" s="64" t="s">
        <v>66</v>
      </c>
      <c r="C30" s="61"/>
      <c r="D30" s="51">
        <v>1</v>
      </c>
      <c r="E30" s="6" t="s">
        <v>65</v>
      </c>
      <c r="F30" s="9"/>
      <c r="G30" s="51"/>
      <c r="H30" s="96"/>
      <c r="I30" s="96"/>
      <c r="J30" s="94"/>
      <c r="K30" s="95"/>
    </row>
    <row r="31" spans="1:11" ht="24.75" customHeight="1">
      <c r="A31" s="6"/>
      <c r="B31" s="128"/>
      <c r="C31" s="129"/>
      <c r="D31" s="6"/>
      <c r="E31" s="6"/>
      <c r="F31" s="9"/>
      <c r="G31" s="51"/>
      <c r="H31" s="96"/>
      <c r="I31" s="96"/>
      <c r="J31" s="94"/>
      <c r="K31" s="95"/>
    </row>
    <row r="32" spans="1:11" ht="24.75" customHeight="1">
      <c r="A32" s="6"/>
      <c r="B32" s="128"/>
      <c r="C32" s="129"/>
      <c r="D32" s="6"/>
      <c r="E32" s="6"/>
      <c r="F32" s="9"/>
      <c r="G32" s="51"/>
      <c r="H32" s="96"/>
      <c r="I32" s="96"/>
      <c r="J32" s="94"/>
      <c r="K32" s="95"/>
    </row>
    <row r="33" spans="1:11" ht="24.75" customHeight="1">
      <c r="A33" s="6"/>
      <c r="B33" s="128"/>
      <c r="C33" s="129"/>
      <c r="D33" s="6"/>
      <c r="E33" s="6"/>
      <c r="F33" s="9"/>
      <c r="G33" s="51"/>
      <c r="H33" s="96"/>
      <c r="I33" s="96"/>
      <c r="J33" s="94"/>
      <c r="K33" s="95"/>
    </row>
    <row r="34" spans="1:11" ht="24.75" customHeight="1">
      <c r="A34" s="12"/>
      <c r="B34" s="147"/>
      <c r="C34" s="148"/>
      <c r="D34" s="12"/>
      <c r="E34" s="12"/>
      <c r="F34" s="9"/>
      <c r="G34" s="51"/>
      <c r="H34" s="93"/>
      <c r="I34" s="94"/>
      <c r="J34" s="94"/>
      <c r="K34" s="95"/>
    </row>
    <row r="35" spans="1:11" ht="24.75" customHeight="1">
      <c r="A35" s="39"/>
      <c r="B35" s="124" t="s">
        <v>13</v>
      </c>
      <c r="C35" s="125"/>
      <c r="D35" s="54"/>
      <c r="E35" s="54"/>
      <c r="F35" s="97"/>
      <c r="G35" s="56"/>
      <c r="H35" s="98"/>
      <c r="I35" s="98"/>
      <c r="J35" s="99"/>
      <c r="K35" s="100"/>
    </row>
    <row r="36" spans="1:11" ht="24.75" customHeight="1">
      <c r="A36" s="101"/>
      <c r="B36" s="102"/>
      <c r="C36" s="102"/>
      <c r="D36" s="101"/>
      <c r="E36" s="101"/>
      <c r="F36" s="103"/>
      <c r="G36" s="104"/>
      <c r="H36" s="82"/>
      <c r="I36" s="104"/>
      <c r="J36" s="105"/>
      <c r="K36" s="82"/>
    </row>
    <row r="37" spans="1:11" ht="24.75" customHeight="1">
      <c r="A37" s="101"/>
      <c r="B37" s="102"/>
      <c r="C37" s="102"/>
      <c r="D37" s="101"/>
      <c r="E37" s="101"/>
      <c r="F37" s="103"/>
      <c r="G37" s="104"/>
      <c r="H37" s="82"/>
      <c r="I37" s="104"/>
      <c r="J37" s="105"/>
      <c r="K37" s="82"/>
    </row>
    <row r="38" spans="1:11" ht="24.75" customHeight="1">
      <c r="A38" s="37"/>
      <c r="B38" s="37"/>
      <c r="C38" s="37"/>
      <c r="D38" s="16"/>
      <c r="E38" s="16"/>
      <c r="F38" s="18"/>
      <c r="G38" s="19"/>
      <c r="H38" s="141" t="s">
        <v>42</v>
      </c>
      <c r="I38" s="141"/>
      <c r="J38" s="141"/>
      <c r="K38" s="17"/>
    </row>
    <row r="39" spans="1:11" ht="24.75" customHeight="1">
      <c r="A39" s="37"/>
      <c r="B39" s="37"/>
      <c r="C39" s="37"/>
      <c r="D39" s="16"/>
      <c r="E39" s="16"/>
      <c r="F39" s="18"/>
      <c r="G39" s="19"/>
      <c r="H39" s="142" t="s">
        <v>43</v>
      </c>
      <c r="I39" s="142"/>
      <c r="J39" s="142"/>
      <c r="K39" s="17"/>
    </row>
    <row r="40" spans="1:11" ht="24.75" customHeight="1">
      <c r="A40" s="37"/>
      <c r="B40" s="37"/>
      <c r="C40" s="37"/>
      <c r="D40" s="16"/>
      <c r="E40" s="16"/>
      <c r="F40" s="18"/>
      <c r="G40" s="19"/>
      <c r="H40" s="106" t="s">
        <v>44</v>
      </c>
      <c r="I40" s="106"/>
      <c r="J40" s="106"/>
      <c r="K40" s="17"/>
    </row>
    <row r="41" spans="1:11" ht="24.75" customHeight="1">
      <c r="A41" s="101"/>
      <c r="B41" s="82"/>
      <c r="C41" s="82"/>
      <c r="D41" s="101"/>
      <c r="E41" s="101"/>
      <c r="F41" s="107"/>
      <c r="G41" s="108"/>
      <c r="H41" s="107"/>
      <c r="I41" s="109"/>
      <c r="J41" s="110"/>
      <c r="K41" s="82"/>
    </row>
    <row r="42" spans="1:11" ht="24.75" customHeight="1">
      <c r="A42" s="101"/>
      <c r="B42" s="82"/>
      <c r="C42" s="82"/>
      <c r="D42" s="101"/>
      <c r="E42" s="101"/>
      <c r="F42" s="107"/>
      <c r="G42" s="108"/>
      <c r="H42" s="107"/>
      <c r="I42" s="109"/>
      <c r="J42" s="110"/>
      <c r="K42" s="82"/>
    </row>
    <row r="43" spans="1:11" ht="24.75" customHeight="1">
      <c r="A43" s="101"/>
      <c r="B43" s="82"/>
      <c r="C43" s="82"/>
      <c r="D43" s="82"/>
      <c r="E43" s="82"/>
      <c r="F43" s="82"/>
      <c r="G43" s="82"/>
      <c r="H43" s="82"/>
      <c r="I43" s="82"/>
      <c r="J43" s="110"/>
      <c r="K43" s="82"/>
    </row>
    <row r="44" spans="1:11" ht="24.75" customHeight="1">
      <c r="A44" s="101"/>
      <c r="B44" s="82"/>
      <c r="C44" s="82"/>
      <c r="D44" s="82"/>
      <c r="E44" s="82"/>
      <c r="F44" s="82"/>
      <c r="G44" s="82"/>
      <c r="H44" s="82"/>
      <c r="I44" s="82"/>
      <c r="J44" s="110"/>
      <c r="K44" s="82"/>
    </row>
    <row r="45" spans="1:11" ht="24.75" customHeight="1">
      <c r="A45" s="82"/>
      <c r="B45" s="82"/>
      <c r="C45" s="82"/>
      <c r="D45" s="82"/>
      <c r="E45" s="82"/>
      <c r="F45" s="82"/>
      <c r="G45" s="82"/>
      <c r="H45" s="82"/>
      <c r="I45" s="82"/>
      <c r="J45" s="82"/>
      <c r="K45" s="82"/>
    </row>
    <row r="46" spans="1:11" ht="24.75" customHeight="1">
      <c r="A46" s="82"/>
      <c r="B46" s="82"/>
      <c r="C46" s="82"/>
      <c r="D46" s="82"/>
      <c r="E46" s="82"/>
      <c r="F46" s="82"/>
      <c r="G46" s="82"/>
      <c r="H46" s="82"/>
      <c r="I46" s="82"/>
      <c r="J46" s="82"/>
      <c r="K46" s="82"/>
    </row>
    <row r="47" spans="1:11" ht="24.75" customHeight="1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</row>
    <row r="48" spans="1:11" ht="24.75" customHeight="1">
      <c r="A48" s="82"/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ht="24.75" customHeight="1">
      <c r="A49" s="82"/>
      <c r="B49" s="82"/>
      <c r="C49" s="82"/>
      <c r="D49" s="82"/>
      <c r="E49" s="82"/>
      <c r="F49" s="82"/>
      <c r="G49" s="82"/>
      <c r="H49" s="82"/>
      <c r="I49" s="82"/>
      <c r="J49" s="82"/>
      <c r="K49" s="82"/>
    </row>
    <row r="50" spans="1:11" ht="24.75" customHeight="1">
      <c r="A50" s="82"/>
      <c r="B50" s="82"/>
      <c r="C50" s="82"/>
      <c r="D50" s="82"/>
      <c r="E50" s="82"/>
      <c r="F50" s="82"/>
      <c r="G50" s="82"/>
      <c r="H50" s="82"/>
      <c r="I50" s="82"/>
      <c r="J50" s="82"/>
      <c r="K50" s="82"/>
    </row>
    <row r="51" spans="1:11" ht="24.75" customHeight="1">
      <c r="A51" s="82"/>
      <c r="B51" s="82"/>
      <c r="C51" s="82"/>
      <c r="D51" s="82"/>
      <c r="E51" s="82"/>
      <c r="F51" s="82"/>
      <c r="G51" s="82"/>
      <c r="H51" s="82"/>
      <c r="I51" s="82"/>
      <c r="J51" s="82"/>
      <c r="K51" s="82"/>
    </row>
    <row r="52" spans="1:11" ht="24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</row>
    <row r="53" spans="1:11" ht="24.75" customHeight="1">
      <c r="A53" s="82"/>
      <c r="B53" s="82"/>
      <c r="C53" s="82"/>
      <c r="D53" s="82"/>
      <c r="E53" s="82"/>
      <c r="F53" s="82"/>
      <c r="G53" s="82"/>
      <c r="H53" s="82"/>
      <c r="I53" s="82"/>
      <c r="J53" s="82"/>
      <c r="K53" s="82"/>
    </row>
    <row r="54" spans="1:11" ht="24.75" customHeight="1">
      <c r="A54" s="82"/>
      <c r="B54" s="82"/>
      <c r="C54" s="82"/>
      <c r="D54" s="82"/>
      <c r="E54" s="82"/>
      <c r="F54" s="82"/>
      <c r="G54" s="82"/>
      <c r="H54" s="82"/>
      <c r="I54" s="82"/>
      <c r="J54" s="82"/>
      <c r="K54" s="82"/>
    </row>
    <row r="55" spans="1:11" ht="24.75" customHeight="1">
      <c r="A55" s="82"/>
      <c r="B55" s="82"/>
      <c r="C55" s="82"/>
      <c r="D55" s="82"/>
      <c r="E55" s="82"/>
      <c r="F55" s="82"/>
      <c r="G55" s="82"/>
      <c r="H55" s="82"/>
      <c r="I55" s="82"/>
      <c r="J55" s="82"/>
      <c r="K55" s="82"/>
    </row>
    <row r="56" spans="1:11" ht="24.75" customHeight="1">
      <c r="A56" s="82"/>
      <c r="B56" s="82"/>
      <c r="C56" s="82"/>
      <c r="D56" s="82"/>
      <c r="E56" s="82"/>
      <c r="F56" s="82"/>
      <c r="G56" s="82"/>
      <c r="H56" s="82"/>
      <c r="I56" s="82"/>
      <c r="J56" s="82"/>
      <c r="K56" s="82"/>
    </row>
    <row r="57" spans="1:11" ht="24.75" customHeight="1">
      <c r="A57" s="82"/>
      <c r="B57" s="82"/>
      <c r="C57" s="82"/>
      <c r="D57" s="82"/>
      <c r="E57" s="82"/>
      <c r="F57" s="82"/>
      <c r="G57" s="82"/>
      <c r="H57" s="82"/>
      <c r="I57" s="82"/>
      <c r="J57" s="82"/>
      <c r="K57" s="82"/>
    </row>
  </sheetData>
  <mergeCells count="30">
    <mergeCell ref="H38:J38"/>
    <mergeCell ref="H39:J39"/>
    <mergeCell ref="B32:C32"/>
    <mergeCell ref="B33:C33"/>
    <mergeCell ref="B34:C34"/>
    <mergeCell ref="B35:C35"/>
    <mergeCell ref="K26:K27"/>
    <mergeCell ref="B31:C31"/>
    <mergeCell ref="A16:K16"/>
    <mergeCell ref="A17:J17"/>
    <mergeCell ref="A22:K22"/>
    <mergeCell ref="I24:J24"/>
    <mergeCell ref="E26:E27"/>
    <mergeCell ref="F26:G26"/>
    <mergeCell ref="H26:I26"/>
    <mergeCell ref="J1:K1"/>
    <mergeCell ref="J2:K2"/>
    <mergeCell ref="A6:A7"/>
    <mergeCell ref="B6:C7"/>
    <mergeCell ref="D6:D7"/>
    <mergeCell ref="E6:E7"/>
    <mergeCell ref="F6:G6"/>
    <mergeCell ref="H6:I6"/>
    <mergeCell ref="K6:K7"/>
    <mergeCell ref="B12:C12"/>
    <mergeCell ref="B14:C14"/>
    <mergeCell ref="A26:A27"/>
    <mergeCell ref="B26:C27"/>
    <mergeCell ref="D26:D27"/>
    <mergeCell ref="B15:C15"/>
  </mergeCells>
  <pageMargins left="0.70866141732283472" right="0.18" top="0.74803149606299213" bottom="0.74803149606299213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2"/>
  <sheetViews>
    <sheetView workbookViewId="0">
      <selection activeCell="E7" sqref="E7"/>
    </sheetView>
  </sheetViews>
  <sheetFormatPr defaultRowHeight="23.25"/>
  <cols>
    <col min="1" max="1" width="7.85546875" style="2" customWidth="1"/>
    <col min="2" max="2" width="8.42578125" style="2" customWidth="1"/>
    <col min="3" max="3" width="15.7109375" style="2" customWidth="1"/>
    <col min="4" max="4" width="9.140625" style="2" customWidth="1"/>
    <col min="5" max="5" width="18.85546875" style="2" customWidth="1"/>
    <col min="6" max="6" width="8.7109375" style="2" customWidth="1"/>
    <col min="7" max="7" width="16.42578125" style="2" customWidth="1"/>
    <col min="8" max="16384" width="9.140625" style="2"/>
  </cols>
  <sheetData>
    <row r="1" spans="1:10" ht="26.25">
      <c r="A1" s="130" t="s">
        <v>79</v>
      </c>
      <c r="B1" s="130"/>
      <c r="C1" s="130"/>
      <c r="D1" s="130"/>
      <c r="E1" s="130"/>
      <c r="F1" s="130"/>
      <c r="G1" s="130"/>
      <c r="H1" s="77" t="s">
        <v>14</v>
      </c>
    </row>
    <row r="2" spans="1:10">
      <c r="A2" s="1" t="s">
        <v>80</v>
      </c>
      <c r="B2" s="72" t="s">
        <v>93</v>
      </c>
      <c r="C2" s="72"/>
      <c r="D2" s="72"/>
      <c r="E2" s="72"/>
      <c r="F2" s="72"/>
      <c r="G2" s="72"/>
    </row>
    <row r="3" spans="1:10">
      <c r="A3" s="1"/>
      <c r="B3" s="72" t="s">
        <v>91</v>
      </c>
      <c r="C3" s="72"/>
      <c r="D3" s="72"/>
      <c r="E3" s="72"/>
      <c r="F3" s="72"/>
      <c r="G3" s="72"/>
    </row>
    <row r="4" spans="1:10">
      <c r="A4" s="1" t="s">
        <v>81</v>
      </c>
      <c r="B4" s="1"/>
      <c r="C4" s="20" t="s">
        <v>92</v>
      </c>
      <c r="D4" s="20"/>
      <c r="E4" s="20"/>
      <c r="F4" s="20"/>
      <c r="G4" s="20"/>
      <c r="H4" s="20"/>
    </row>
    <row r="5" spans="1:10">
      <c r="A5" s="1" t="s">
        <v>82</v>
      </c>
      <c r="B5" s="1"/>
      <c r="C5" s="2" t="s">
        <v>50</v>
      </c>
      <c r="D5" s="20" t="s">
        <v>51</v>
      </c>
    </row>
    <row r="6" spans="1:10">
      <c r="A6" s="1" t="s">
        <v>83</v>
      </c>
      <c r="B6" s="1"/>
      <c r="C6" s="2" t="s">
        <v>84</v>
      </c>
    </row>
    <row r="7" spans="1:10">
      <c r="A7" s="1" t="s">
        <v>85</v>
      </c>
      <c r="B7" s="1"/>
      <c r="D7" s="2" t="s">
        <v>86</v>
      </c>
    </row>
    <row r="8" spans="1:10">
      <c r="A8" s="1" t="s">
        <v>87</v>
      </c>
      <c r="B8" s="1"/>
      <c r="D8" s="2" t="s">
        <v>88</v>
      </c>
    </row>
    <row r="9" spans="1:10">
      <c r="A9" s="1" t="s">
        <v>97</v>
      </c>
      <c r="B9" s="1"/>
      <c r="D9" s="73"/>
    </row>
    <row r="10" spans="1:10">
      <c r="A10" s="66" t="s">
        <v>15</v>
      </c>
      <c r="B10" s="112" t="s">
        <v>4</v>
      </c>
      <c r="C10" s="113"/>
      <c r="D10" s="114"/>
      <c r="E10" s="66" t="s">
        <v>16</v>
      </c>
      <c r="F10" s="118" t="s">
        <v>17</v>
      </c>
      <c r="G10" s="66" t="s">
        <v>18</v>
      </c>
      <c r="H10" s="118" t="s">
        <v>9</v>
      </c>
    </row>
    <row r="11" spans="1:10">
      <c r="A11" s="3" t="s">
        <v>19</v>
      </c>
      <c r="B11" s="115"/>
      <c r="C11" s="116"/>
      <c r="D11" s="117"/>
      <c r="E11" s="3" t="s">
        <v>20</v>
      </c>
      <c r="F11" s="119"/>
      <c r="G11" s="3" t="s">
        <v>20</v>
      </c>
      <c r="H11" s="119"/>
    </row>
    <row r="12" spans="1:10">
      <c r="A12" s="4">
        <v>1</v>
      </c>
      <c r="B12" s="31" t="s">
        <v>21</v>
      </c>
      <c r="C12" s="21"/>
      <c r="D12" s="33"/>
      <c r="E12" s="67"/>
      <c r="F12" s="68"/>
      <c r="G12" s="67"/>
      <c r="H12" s="4"/>
      <c r="J12" s="2">
        <v>85000</v>
      </c>
    </row>
    <row r="13" spans="1:10" s="74" customFormat="1">
      <c r="A13" s="4">
        <v>2</v>
      </c>
      <c r="B13" s="31" t="s">
        <v>22</v>
      </c>
      <c r="C13" s="21"/>
      <c r="D13" s="33"/>
      <c r="E13" s="67">
        <f>ปร.4!J15</f>
        <v>87020</v>
      </c>
      <c r="F13" s="68">
        <v>1.3372999999999999</v>
      </c>
      <c r="G13" s="67">
        <f>E13*F13</f>
        <v>116371.84599999999</v>
      </c>
      <c r="H13" s="4" t="s">
        <v>94</v>
      </c>
      <c r="J13" s="74">
        <v>4400</v>
      </c>
    </row>
    <row r="14" spans="1:10">
      <c r="A14" s="4">
        <v>3</v>
      </c>
      <c r="B14" s="31" t="s">
        <v>23</v>
      </c>
      <c r="C14" s="21"/>
      <c r="D14" s="33"/>
      <c r="E14" s="15"/>
      <c r="F14" s="15"/>
      <c r="G14" s="69"/>
      <c r="H14" s="15"/>
      <c r="J14" s="2">
        <f>J12/J13</f>
        <v>19.318181818181817</v>
      </c>
    </row>
    <row r="15" spans="1:10">
      <c r="A15" s="4">
        <v>4</v>
      </c>
      <c r="B15" s="31" t="s">
        <v>24</v>
      </c>
      <c r="C15" s="21"/>
      <c r="D15" s="33"/>
      <c r="E15" s="15"/>
      <c r="F15" s="15"/>
      <c r="G15" s="69"/>
      <c r="H15" s="15"/>
    </row>
    <row r="16" spans="1:10">
      <c r="A16" s="15"/>
      <c r="B16" s="31" t="s">
        <v>72</v>
      </c>
      <c r="C16" s="21"/>
      <c r="D16" s="33"/>
      <c r="E16" s="15"/>
      <c r="F16" s="15"/>
      <c r="G16" s="22"/>
      <c r="H16" s="15"/>
    </row>
    <row r="17" spans="1:8">
      <c r="A17" s="15"/>
      <c r="B17" s="31" t="s">
        <v>73</v>
      </c>
      <c r="C17" s="21"/>
      <c r="D17" s="33"/>
      <c r="E17" s="15"/>
      <c r="F17" s="15"/>
      <c r="G17" s="22"/>
      <c r="H17" s="15"/>
    </row>
    <row r="18" spans="1:8">
      <c r="A18" s="15"/>
      <c r="B18" s="31" t="s">
        <v>74</v>
      </c>
      <c r="C18" s="21"/>
      <c r="D18" s="33"/>
      <c r="E18" s="15"/>
      <c r="F18" s="15"/>
      <c r="G18" s="22"/>
      <c r="H18" s="15"/>
    </row>
    <row r="19" spans="1:8">
      <c r="A19" s="15"/>
      <c r="B19" s="31" t="s">
        <v>25</v>
      </c>
      <c r="C19" s="21"/>
      <c r="D19" s="32"/>
      <c r="E19" s="24"/>
      <c r="F19" s="25"/>
      <c r="G19" s="67">
        <f>SUM(G12:G18)</f>
        <v>116371.84599999999</v>
      </c>
      <c r="H19" s="15"/>
    </row>
    <row r="20" spans="1:8">
      <c r="A20" s="15"/>
      <c r="B20" s="26" t="s">
        <v>26</v>
      </c>
      <c r="C20" s="21"/>
      <c r="D20" s="27"/>
      <c r="E20" s="27"/>
      <c r="F20" s="27"/>
      <c r="G20" s="28">
        <v>116000</v>
      </c>
      <c r="H20" s="29"/>
    </row>
    <row r="21" spans="1:8">
      <c r="A21" s="15"/>
      <c r="B21" s="23" t="s">
        <v>27</v>
      </c>
      <c r="C21" s="21"/>
      <c r="D21" s="24"/>
      <c r="E21" s="30" t="str">
        <f>BAHTTEXT(G20)</f>
        <v>หนึ่งแสนหนึ่งหมื่นหกพันบาทถ้วน</v>
      </c>
      <c r="F21" s="24"/>
      <c r="G21" s="24"/>
      <c r="H21" s="25"/>
    </row>
    <row r="22" spans="1:8">
      <c r="A22" s="15"/>
      <c r="B22" s="23" t="s">
        <v>75</v>
      </c>
      <c r="C22" s="21"/>
      <c r="D22" s="28">
        <v>1500</v>
      </c>
      <c r="E22" s="24" t="s">
        <v>76</v>
      </c>
      <c r="F22" s="24"/>
      <c r="G22" s="24"/>
      <c r="H22" s="25"/>
    </row>
    <row r="23" spans="1:8">
      <c r="A23" s="15"/>
      <c r="B23" s="23" t="s">
        <v>77</v>
      </c>
      <c r="C23" s="21"/>
      <c r="D23" s="70">
        <v>77.33</v>
      </c>
      <c r="E23" s="24" t="s">
        <v>78</v>
      </c>
      <c r="F23" s="24"/>
      <c r="G23" s="24"/>
      <c r="H23" s="25"/>
    </row>
    <row r="24" spans="1:8">
      <c r="A24" s="17"/>
      <c r="B24" s="111"/>
      <c r="C24" s="111"/>
      <c r="D24" s="111"/>
      <c r="E24" s="111"/>
      <c r="F24" s="111"/>
      <c r="G24" s="17"/>
    </row>
    <row r="25" spans="1:8" ht="26.25">
      <c r="A25" s="138" t="s">
        <v>33</v>
      </c>
      <c r="B25" s="138"/>
      <c r="C25" s="138"/>
      <c r="D25" s="138"/>
      <c r="E25" s="138"/>
      <c r="F25" s="138"/>
      <c r="G25" s="138"/>
      <c r="H25" s="75"/>
    </row>
    <row r="26" spans="1:8" ht="17.25" customHeight="1">
      <c r="A26" s="76"/>
      <c r="B26" s="76"/>
      <c r="C26" s="76"/>
      <c r="D26" s="76"/>
      <c r="E26" s="76"/>
      <c r="F26" s="76"/>
      <c r="G26" s="76"/>
      <c r="H26" s="76"/>
    </row>
    <row r="37" spans="1:7">
      <c r="A37" s="145"/>
      <c r="B37" s="145"/>
      <c r="C37" s="145"/>
      <c r="D37" s="145"/>
      <c r="E37" s="145"/>
      <c r="F37" s="145"/>
      <c r="G37" s="52"/>
    </row>
    <row r="45" spans="1:7" s="17" customFormat="1">
      <c r="A45" s="16"/>
      <c r="B45" s="16"/>
      <c r="C45" s="146"/>
      <c r="D45" s="16"/>
      <c r="E45" s="146"/>
      <c r="F45" s="16"/>
      <c r="G45" s="146"/>
    </row>
    <row r="46" spans="1:7" s="17" customFormat="1">
      <c r="A46" s="16"/>
      <c r="B46" s="16"/>
      <c r="C46" s="146"/>
      <c r="D46" s="16"/>
      <c r="E46" s="146"/>
      <c r="F46" s="16"/>
      <c r="G46" s="146"/>
    </row>
    <row r="47" spans="1:7" s="17" customFormat="1">
      <c r="A47" s="16"/>
      <c r="B47" s="16"/>
    </row>
    <row r="48" spans="1:7" s="17" customFormat="1">
      <c r="A48" s="16"/>
      <c r="B48" s="16"/>
      <c r="D48" s="78"/>
      <c r="F48" s="79"/>
    </row>
    <row r="49" spans="1:7" s="17" customFormat="1">
      <c r="A49" s="16"/>
      <c r="B49" s="16"/>
    </row>
    <row r="50" spans="1:7" s="17" customFormat="1">
      <c r="A50" s="16"/>
      <c r="B50" s="16"/>
    </row>
    <row r="51" spans="1:7" s="17" customFormat="1"/>
    <row r="52" spans="1:7" s="17" customFormat="1"/>
    <row r="53" spans="1:7" s="17" customFormat="1"/>
    <row r="54" spans="1:7" s="17" customFormat="1">
      <c r="C54" s="144"/>
      <c r="D54" s="144"/>
      <c r="E54" s="144"/>
      <c r="F54" s="80"/>
    </row>
    <row r="55" spans="1:7" s="17" customFormat="1">
      <c r="C55" s="143"/>
      <c r="D55" s="143"/>
      <c r="E55" s="143"/>
      <c r="F55" s="143"/>
      <c r="G55" s="143"/>
    </row>
    <row r="56" spans="1:7" s="17" customFormat="1">
      <c r="C56" s="144"/>
      <c r="D56" s="144"/>
      <c r="E56" s="144"/>
      <c r="F56" s="144"/>
      <c r="G56" s="144"/>
    </row>
    <row r="57" spans="1:7" s="17" customFormat="1">
      <c r="C57" s="144"/>
      <c r="D57" s="144"/>
      <c r="E57" s="144"/>
      <c r="F57" s="144"/>
      <c r="G57" s="144"/>
    </row>
    <row r="58" spans="1:7" s="17" customFormat="1">
      <c r="C58" s="144"/>
      <c r="D58" s="144"/>
      <c r="E58" s="144"/>
      <c r="F58" s="144"/>
      <c r="G58" s="144"/>
    </row>
    <row r="59" spans="1:7" s="17" customFormat="1">
      <c r="A59" s="81"/>
      <c r="B59" s="81"/>
    </row>
    <row r="60" spans="1:7" s="17" customFormat="1"/>
    <row r="61" spans="1:7" s="17" customFormat="1"/>
    <row r="62" spans="1:7" s="17" customFormat="1"/>
  </sheetData>
  <mergeCells count="14">
    <mergeCell ref="A1:G1"/>
    <mergeCell ref="B10:D11"/>
    <mergeCell ref="C58:G58"/>
    <mergeCell ref="C54:E54"/>
    <mergeCell ref="A37:F37"/>
    <mergeCell ref="C45:C46"/>
    <mergeCell ref="E45:E46"/>
    <mergeCell ref="G45:G46"/>
    <mergeCell ref="F10:F11"/>
    <mergeCell ref="H10:H11"/>
    <mergeCell ref="C55:G55"/>
    <mergeCell ref="C56:G56"/>
    <mergeCell ref="C57:G57"/>
    <mergeCell ref="A25:G25"/>
  </mergeCells>
  <phoneticPr fontId="2" type="noConversion"/>
  <pageMargins left="0.74803149606299213" right="0.23622047244094491" top="0.98425196850393704" bottom="0.27559055118110237" header="0.51181102362204722" footer="0.31496062992125984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ปร.4</vt:lpstr>
      <vt:lpstr>ปร</vt:lpstr>
      <vt:lpstr>ปร.5</vt:lpstr>
      <vt:lpstr>ราคากลาง ปร.4</vt:lpstr>
      <vt:lpstr>ราคากลาง ปร.5</vt:lpstr>
      <vt:lpstr>'ราคากลาง ปร.4'!Print_Area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iLLuSioN</dc:creator>
  <cp:lastModifiedBy>moo</cp:lastModifiedBy>
  <cp:lastPrinted>2014-04-16T21:29:56Z</cp:lastPrinted>
  <dcterms:created xsi:type="dcterms:W3CDTF">2007-07-09T06:36:39Z</dcterms:created>
  <dcterms:modified xsi:type="dcterms:W3CDTF">2014-04-16T21:29:57Z</dcterms:modified>
</cp:coreProperties>
</file>