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385" activeTab="4"/>
  </bookViews>
  <sheets>
    <sheet name="ปร.5" sheetId="1" r:id="rId1"/>
    <sheet name="ปร.4" sheetId="2" r:id="rId2"/>
    <sheet name="ราคาปร.5" sheetId="6" r:id="rId3"/>
    <sheet name="ราคาปร.4" sheetId="7" r:id="rId4"/>
    <sheet name="ใบแจ้งปริมาณงาน" sheetId="5" r:id="rId5"/>
  </sheets>
  <definedNames>
    <definedName name="_xlnm.Print_Area" localSheetId="1">ปร.4!$A$1:$L$52</definedName>
  </definedNames>
  <calcPr calcId="124519"/>
</workbook>
</file>

<file path=xl/calcChain.xml><?xml version="1.0" encoding="utf-8"?>
<calcChain xmlns="http://schemas.openxmlformats.org/spreadsheetml/2006/main">
  <c r="J36" i="7"/>
  <c r="H36"/>
  <c r="J35"/>
  <c r="H35"/>
  <c r="J34"/>
  <c r="H34"/>
  <c r="J33"/>
  <c r="H33"/>
  <c r="J32"/>
  <c r="H32"/>
  <c r="K32" s="1"/>
  <c r="J31"/>
  <c r="H31"/>
  <c r="K31" s="1"/>
  <c r="J17"/>
  <c r="H17"/>
  <c r="K17" s="1"/>
  <c r="J16"/>
  <c r="H16"/>
  <c r="K16" s="1"/>
  <c r="H15"/>
  <c r="K15" s="1"/>
  <c r="H14"/>
  <c r="K14" s="1"/>
  <c r="H13"/>
  <c r="K13" s="1"/>
  <c r="K12"/>
  <c r="H11"/>
  <c r="K11" s="1"/>
  <c r="H10"/>
  <c r="K10" s="1"/>
  <c r="J9"/>
  <c r="H9"/>
  <c r="K9" s="1"/>
  <c r="J8"/>
  <c r="H8"/>
  <c r="E21" i="6"/>
  <c r="G12"/>
  <c r="G19" s="1"/>
  <c r="E12"/>
  <c r="J36" i="2"/>
  <c r="H36"/>
  <c r="J35"/>
  <c r="H35"/>
  <c r="J34"/>
  <c r="H34"/>
  <c r="J33"/>
  <c r="H33"/>
  <c r="J32"/>
  <c r="H32"/>
  <c r="H14"/>
  <c r="K14" s="1"/>
  <c r="H10"/>
  <c r="K10" s="1"/>
  <c r="J8"/>
  <c r="H8"/>
  <c r="K12"/>
  <c r="H17"/>
  <c r="J17"/>
  <c r="H15"/>
  <c r="K15" s="1"/>
  <c r="H13"/>
  <c r="K13" s="1"/>
  <c r="H11"/>
  <c r="K11" s="1"/>
  <c r="J9"/>
  <c r="H9"/>
  <c r="J16"/>
  <c r="H16"/>
  <c r="H31"/>
  <c r="J31"/>
  <c r="E21" i="1"/>
  <c r="K33" i="7" l="1"/>
  <c r="K35"/>
  <c r="K8"/>
  <c r="K18" s="1"/>
  <c r="K30" s="1"/>
  <c r="K34"/>
  <c r="K36"/>
  <c r="K34" i="2"/>
  <c r="K36"/>
  <c r="K32"/>
  <c r="K33"/>
  <c r="K35"/>
  <c r="K8"/>
  <c r="K17"/>
  <c r="K19" s="1"/>
  <c r="K30" s="1"/>
  <c r="K38" s="1"/>
  <c r="E12" i="1" s="1"/>
  <c r="K31" i="2"/>
  <c r="K16"/>
  <c r="K9"/>
  <c r="K38" i="7" l="1"/>
  <c r="G12" i="1"/>
  <c r="G19" s="1"/>
</calcChain>
</file>

<file path=xl/sharedStrings.xml><?xml version="1.0" encoding="utf-8"?>
<sst xmlns="http://schemas.openxmlformats.org/spreadsheetml/2006/main" count="371" uniqueCount="115">
  <si>
    <t>แบบ ปร. 5</t>
  </si>
  <si>
    <t>แบบเลขที่</t>
  </si>
  <si>
    <t>ลำดับ</t>
  </si>
  <si>
    <t>รายการ</t>
  </si>
  <si>
    <t>ค่าวัสดุและค่าแรงงาน</t>
  </si>
  <si>
    <t>Factor  F</t>
  </si>
  <si>
    <t>ค่าก่อสร้างทั้งหมด</t>
  </si>
  <si>
    <t>หมายเหตุ</t>
  </si>
  <si>
    <t>ที่</t>
  </si>
  <si>
    <t>รวมเป็นเงิน (บาท)</t>
  </si>
  <si>
    <t>ประเภทงานอาคาร</t>
  </si>
  <si>
    <t>ประเภทงานทาง</t>
  </si>
  <si>
    <t>ประเภทงานชลประทาน</t>
  </si>
  <si>
    <t>ประเภทงานสะพานและท่อเหลี่ยม</t>
  </si>
  <si>
    <t>รวมค่าก่อสร้างเป็นเงินทั้งสิ้น</t>
  </si>
  <si>
    <t xml:space="preserve">คิดเป็นเงินประมาณ                                                                                                               </t>
  </si>
  <si>
    <t xml:space="preserve">ตัวอักษร      </t>
  </si>
  <si>
    <t xml:space="preserve">ขนาดหรือเนื้อที่             </t>
  </si>
  <si>
    <t>เมตร</t>
  </si>
  <si>
    <t xml:space="preserve">เฉลี่ยราคาประมาณ      </t>
  </si>
  <si>
    <t>บาท/เมตร</t>
  </si>
  <si>
    <t>ผู้ประมาณราคา...............................................</t>
  </si>
  <si>
    <t>ตรวจสอบ........................................................</t>
  </si>
  <si>
    <t xml:space="preserve">                        (นายไชยยันต์  สะศรี)</t>
  </si>
  <si>
    <t>เห็นชอบ..........................................................</t>
  </si>
  <si>
    <t>อนุมัติ............................................................</t>
  </si>
  <si>
    <t>รายการเลขที่</t>
  </si>
  <si>
    <t>ลำดับที่</t>
  </si>
  <si>
    <t>จำนวน</t>
  </si>
  <si>
    <t>หน่วย</t>
  </si>
  <si>
    <t>ราคาวัสดุสิ่งของ</t>
  </si>
  <si>
    <t>ค่าแรงงาน</t>
  </si>
  <si>
    <t>ราคา/หน่วย</t>
  </si>
  <si>
    <t>รวมเงิน</t>
  </si>
  <si>
    <t>ท่อน</t>
  </si>
  <si>
    <t>อัน</t>
  </si>
  <si>
    <t>ชุด</t>
  </si>
  <si>
    <t>กระป๋อง</t>
  </si>
  <si>
    <t>รวมค่างานต้นทุน</t>
  </si>
  <si>
    <t>และแรงงาน</t>
  </si>
  <si>
    <t xml:space="preserve">รวมค่าวัสดุ </t>
  </si>
  <si>
    <t>หน่วยงาน</t>
  </si>
  <si>
    <t>นายไชยยันต์    สะศรี</t>
  </si>
  <si>
    <t>รวมยอดยกไป</t>
  </si>
  <si>
    <t>ประเภท</t>
  </si>
  <si>
    <t>งานอาคาร</t>
  </si>
  <si>
    <t xml:space="preserve">                      ตำแหน่ง  นายช่างโยธา</t>
  </si>
  <si>
    <t>คณะกรรมการกำหนดราคากลาง</t>
  </si>
  <si>
    <t>เงินล่วงหน้าจ่าย..........0......................%</t>
  </si>
  <si>
    <t>เงินประกันผลงานหัก.....5..................%</t>
  </si>
  <si>
    <t>งานขยายเขตท่อเมนจ่ายน้ำระบบประปาหมู่บ้าน</t>
  </si>
  <si>
    <t>ม้วน</t>
  </si>
  <si>
    <t>บัญชีแสดงรายการปริมาณวัสดุและราคา</t>
  </si>
  <si>
    <t>สรุปผลการประมาณราคาค่าก่อสร้าง</t>
  </si>
  <si>
    <t>ดอกเบี้ยเงินกู้......7.............................%</t>
  </si>
  <si>
    <t>แบบ ปร.4 แผ่นที่ 1/2</t>
  </si>
  <si>
    <t xml:space="preserve"> กาวประสานท่อ ขนาด 0.50 กก.</t>
  </si>
  <si>
    <t xml:space="preserve"> เทปพันเกลียวท่อ</t>
  </si>
  <si>
    <t>รวมยอดยกมา</t>
  </si>
  <si>
    <t xml:space="preserve">ผู้เสนอราคา        </t>
  </si>
  <si>
    <t>เมื่อวันที่.......................เดือน....................................พ.ศ............................</t>
  </si>
  <si>
    <t xml:space="preserve"> ข้องอฉาก 2 นิ้ว</t>
  </si>
  <si>
    <t xml:space="preserve">           (…………….......………………...)</t>
  </si>
  <si>
    <r>
      <t xml:space="preserve">สถานที่ก่อสร้าง    </t>
    </r>
    <r>
      <rPr>
        <sz val="16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</si>
  <si>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6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</si>
  <si>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6"/>
        <rFont val="Angsana New"/>
        <family val="1"/>
      </rPr>
      <t xml:space="preserve">                   </t>
    </r>
  </si>
  <si>
    <r>
      <t>ประมาณราคา</t>
    </r>
    <r>
      <rPr>
        <sz val="16"/>
        <rFont val="Angsana New"/>
        <family val="1"/>
      </rPr>
      <t xml:space="preserve">    </t>
    </r>
  </si>
  <si>
    <t>กองช่าง</t>
  </si>
  <si>
    <t>เทศบาลตำบลควนศรี</t>
  </si>
  <si>
    <t>กองช่าง    เทศบาลตำบลควนศรี</t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</si>
  <si>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 </t>
    </r>
    <r>
      <rPr>
        <sz val="16"/>
        <rFont val="Angsana New"/>
        <family val="1"/>
      </rPr>
      <t>2  นิ้ว  ชั้น 8.5</t>
    </r>
  </si>
  <si>
    <r>
      <t xml:space="preserve"> สามทางลด  ขนาด </t>
    </r>
    <r>
      <rPr>
        <sz val="16"/>
        <rFont val="Symbol"/>
        <family val="1"/>
        <charset val="2"/>
      </rPr>
      <t>f</t>
    </r>
    <r>
      <rPr>
        <sz val="16"/>
        <rFont val="Angsana New"/>
        <family val="1"/>
      </rPr>
      <t xml:space="preserve">  2 นิ้ว ลด 1/2 นิ้ว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</si>
  <si>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</si>
  <si>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</si>
  <si>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t xml:space="preserve"> ป้ายโครงการชั่วคราว     (ป้ายไม้)</t>
  </si>
  <si>
    <t xml:space="preserve"> ป้ายโครงการ     (ป้ายเหล็ก)</t>
  </si>
  <si>
    <t>แบบ ทต.1</t>
  </si>
  <si>
    <t>แบบ ทต.2</t>
  </si>
  <si>
    <r>
      <t xml:space="preserve">โครงการ    </t>
    </r>
    <r>
      <rPr>
        <sz val="16"/>
        <rFont val="Angsana New"/>
        <family val="1"/>
      </rPr>
      <t xml:space="preserve">  </t>
    </r>
  </si>
  <si>
    <r>
      <t xml:space="preserve">หน่วยงานออกแบบแปลนและรายการ </t>
    </r>
    <r>
      <rPr>
        <sz val="16"/>
        <rFont val="Angsana New"/>
        <family val="1"/>
      </rPr>
      <t xml:space="preserve">               </t>
    </r>
  </si>
  <si>
    <r>
      <t xml:space="preserve">ประมาณราคาตามแบบ ปร.4   </t>
    </r>
    <r>
      <rPr>
        <sz val="16"/>
        <rFont val="Angsana New"/>
        <family val="1"/>
      </rPr>
      <t xml:space="preserve">                         </t>
    </r>
  </si>
  <si>
    <t>กองช่าง     เทศบาลตำบลควนศรี</t>
  </si>
  <si>
    <t xml:space="preserve">                        ( นายศิริชัย   บุญศรี )</t>
  </si>
  <si>
    <t xml:space="preserve">             ตำแหน่ง  ผู้อำนวยการกองช่าง</t>
  </si>
  <si>
    <t xml:space="preserve">                          (นายทวีศักดิ์  ชูมณี)</t>
  </si>
  <si>
    <t xml:space="preserve">                    (นายธีระ   โพธิ์เพชร)</t>
  </si>
  <si>
    <t xml:space="preserve">         ตำแหน่ง  ปลัดเทศบาลตำบลควนศรี </t>
  </si>
  <si>
    <t xml:space="preserve">  ตำแหน่ง  นายกเทศมนตรีตำบลควนศรี </t>
  </si>
  <si>
    <t>สถานที่ก่อสร้าง</t>
  </si>
  <si>
    <t>30  วัน</t>
  </si>
  <si>
    <r>
      <t xml:space="preserve"> ประตูน้ำทองเหลือ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นิ้ว</t>
    </r>
  </si>
  <si>
    <t xml:space="preserve"> สามทางแยก  2  นิ้ว</t>
  </si>
  <si>
    <t xml:space="preserve">โครงการขยายเขตท่อเมนจ่ายน้ำระบบประปาหมู่บ้าน  ของหมู่ที่ 8  บ้านควนวัด  ระยะทางยาวไม่น้อยกว่า  1,284.00  เมตร   </t>
  </si>
  <si>
    <t>ซอยตาขุนชิต   หมู่ที่ 8  บ้านควนวัด   ตำบลควนศรี</t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</si>
  <si>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>1   1</t>
    </r>
    <r>
      <rPr>
        <sz val="16"/>
        <rFont val="Symbol"/>
        <family val="1"/>
        <charset val="2"/>
      </rPr>
      <t>/</t>
    </r>
    <r>
      <rPr>
        <sz val="16"/>
        <rFont val="Angsana New"/>
        <family val="1"/>
      </rPr>
      <t>2  นิ้ว  ชั้น 8.5</t>
    </r>
  </si>
  <si>
    <r>
      <t xml:space="preserve"> สามทางลด  ขนาด </t>
    </r>
    <r>
      <rPr>
        <sz val="16"/>
        <rFont val="Symbol"/>
        <family val="1"/>
        <charset val="2"/>
      </rPr>
      <t>f</t>
    </r>
    <r>
      <rPr>
        <sz val="16"/>
        <rFont val="Angsana New"/>
        <family val="1"/>
      </rPr>
      <t xml:space="preserve">  1  1/2 นิ้ว ลด 1/2 นิ้ว</t>
    </r>
  </si>
  <si>
    <r>
      <t xml:space="preserve"> ประตูน้ำทองเหลือ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  1/2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</si>
  <si>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>1 1</t>
    </r>
    <r>
      <rPr>
        <sz val="16"/>
        <rFont val="Symbol"/>
        <family val="1"/>
        <charset val="2"/>
      </rPr>
      <t>/</t>
    </r>
    <r>
      <rPr>
        <sz val="16"/>
        <rFont val="Angsana New"/>
        <family val="1"/>
      </rPr>
      <t xml:space="preserve"> 2  นิ้ว</t>
    </r>
  </si>
  <si>
    <r>
      <t xml:space="preserve"> ข้อต่อ  2 นิ้ว  ลด  1 1/2</t>
    </r>
    <r>
      <rPr>
        <sz val="16"/>
        <rFont val="Angsana New"/>
        <family val="1"/>
      </rPr>
      <t xml:space="preserve">  นิ้ว</t>
    </r>
  </si>
  <si>
    <t>แบบ ปร.4 แผ่นที่  2/2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</si>
  <si>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18    มีนาคม   2557                                </t>
    </r>
  </si>
  <si>
    <t xml:space="preserve">ขยายเขตท่อเมนจ่ายน้ำระบบประปาหมู่บ้าน หมู่ที่ 8 บ้านควนวัด ระยะทางยาวไม่น้อยกว่า 1,284.00 เมตร  </t>
  </si>
  <si>
    <t>ซอยตาขุนชิต    หมู่ที่ 8  บ้านควนวัด  ตำบลควนศรี</t>
  </si>
  <si>
    <t>จำนวน   2   แผ่น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</si>
  <si>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18   มีนาคม   2557</t>
    </r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</si>
  <si>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        เมษายน    2557</t>
    </r>
  </si>
  <si>
    <r>
      <t xml:space="preserve">ประมาณราคาเมื่อวันที่     </t>
    </r>
    <r>
      <rPr>
        <sz val="16"/>
        <rFont val="Angsana New"/>
        <family val="1"/>
      </rPr>
      <t xml:space="preserve">     เมษายน     2557                                </t>
    </r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</si>
  <si>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        เมษายน     2557</t>
    </r>
  </si>
  <si>
    <t xml:space="preserve">ขยายเขตท่อเมนจ่ายน้ำระบบประปาหมู่บ้าน   ซอยตาขุนชิต   ของหมู่ที่ 8  บ้านควนวัด  ระยะทางยาวไม่น้อยกว่า  1,284.00  เมตร   </t>
  </si>
  <si>
    <t>....................................................................................................................................................</t>
  </si>
  <si>
    <t xml:space="preserve"> ข้อต่อ  2 นิ้ว  ลด  1 1/2  นิ้ว</t>
  </si>
  <si>
    <t>(ลงชื่อ).................................................ผู้เสนอราคา</t>
  </si>
  <si>
    <t xml:space="preserve">                         (ประทับตราถ้ามี)</t>
  </si>
  <si>
    <r>
      <t xml:space="preserve">โครงการ            </t>
    </r>
    <r>
      <rPr>
        <sz val="16"/>
        <rFont val="Angsana New"/>
        <family val="1"/>
      </rPr>
      <t xml:space="preserve"> </t>
    </r>
  </si>
  <si>
    <r>
      <t xml:space="preserve">ประมาณราคา </t>
    </r>
    <r>
      <rPr>
        <sz val="16"/>
        <rFont val="Angsana New"/>
        <family val="1"/>
      </rPr>
      <t xml:space="preserve">     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</si>
</sst>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3">
    <font>
      <sz val="11"/>
      <color indexed="8"/>
      <name val="Tahoma"/>
      <family val="2"/>
      <charset val="222"/>
    </font>
    <font>
      <sz val="16"/>
      <name val="Symbol"/>
      <family val="1"/>
      <charset val="2"/>
    </font>
    <font>
      <sz val="11"/>
      <color indexed="8"/>
      <name val="Tahoma"/>
      <family val="2"/>
      <charset val="222"/>
    </font>
    <font>
      <b/>
      <sz val="15"/>
      <name val="Angsana New"/>
      <family val="1"/>
    </font>
    <font>
      <sz val="15"/>
      <color indexed="8"/>
      <name val="Angsana New"/>
      <family val="1"/>
    </font>
    <font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6"/>
      <name val="Arial"/>
      <family val="2"/>
    </font>
    <font>
      <b/>
      <sz val="18"/>
      <name val="Angsana New"/>
      <family val="1"/>
    </font>
    <font>
      <sz val="12"/>
      <name val="Angsana New"/>
      <family val="1"/>
    </font>
    <font>
      <sz val="16"/>
      <color indexed="8"/>
      <name val="Angsana New"/>
      <family val="1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9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3" fontId="5" fillId="0" borderId="0" xfId="1" applyFont="1" applyBorder="1" applyAlignment="1">
      <alignment horizontal="center"/>
    </xf>
    <xf numFmtId="0" fontId="5" fillId="0" borderId="0" xfId="0" applyFont="1" applyBorder="1"/>
    <xf numFmtId="43" fontId="5" fillId="0" borderId="0" xfId="1" applyFont="1" applyBorder="1" applyAlignment="1">
      <alignment horizontal="right"/>
    </xf>
    <xf numFmtId="188" fontId="5" fillId="0" borderId="0" xfId="1" applyNumberFormat="1" applyFont="1" applyBorder="1" applyAlignment="1"/>
    <xf numFmtId="0" fontId="6" fillId="0" borderId="0" xfId="0" applyFont="1"/>
    <xf numFmtId="0" fontId="7" fillId="0" borderId="0" xfId="0" applyFont="1"/>
    <xf numFmtId="43" fontId="7" fillId="0" borderId="0" xfId="1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43" fontId="7" fillId="0" borderId="4" xfId="1" applyFont="1" applyBorder="1" applyAlignment="1">
      <alignment horizontal="center"/>
    </xf>
    <xf numFmtId="43" fontId="7" fillId="0" borderId="5" xfId="1" applyFont="1" applyBorder="1" applyAlignment="1">
      <alignment horizontal="center"/>
    </xf>
    <xf numFmtId="188" fontId="7" fillId="0" borderId="6" xfId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88" fontId="7" fillId="0" borderId="4" xfId="1" applyNumberFormat="1" applyFont="1" applyBorder="1" applyAlignment="1">
      <alignment horizontal="center"/>
    </xf>
    <xf numFmtId="188" fontId="7" fillId="0" borderId="4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43" fontId="7" fillId="0" borderId="8" xfId="1" applyFont="1" applyBorder="1" applyAlignment="1">
      <alignment horizontal="center"/>
    </xf>
    <xf numFmtId="43" fontId="7" fillId="0" borderId="9" xfId="1" applyFont="1" applyBorder="1" applyAlignment="1">
      <alignment horizontal="center"/>
    </xf>
    <xf numFmtId="43" fontId="7" fillId="0" borderId="6" xfId="1" applyFont="1" applyBorder="1" applyAlignment="1">
      <alignment horizontal="center"/>
    </xf>
    <xf numFmtId="43" fontId="7" fillId="0" borderId="11" xfId="1" applyFont="1" applyBorder="1" applyAlignment="1">
      <alignment horizontal="center"/>
    </xf>
    <xf numFmtId="43" fontId="7" fillId="0" borderId="8" xfId="1" applyFont="1" applyBorder="1"/>
    <xf numFmtId="188" fontId="7" fillId="0" borderId="8" xfId="1" applyNumberFormat="1" applyFont="1" applyBorder="1"/>
    <xf numFmtId="0" fontId="7" fillId="0" borderId="0" xfId="0" applyFont="1" applyBorder="1"/>
    <xf numFmtId="0" fontId="7" fillId="0" borderId="10" xfId="0" applyFont="1" applyBorder="1" applyAlignment="1">
      <alignment horizontal="center"/>
    </xf>
    <xf numFmtId="43" fontId="7" fillId="0" borderId="10" xfId="1" applyFont="1" applyBorder="1" applyAlignment="1">
      <alignment horizontal="center"/>
    </xf>
    <xf numFmtId="43" fontId="7" fillId="0" borderId="12" xfId="1" applyFont="1" applyBorder="1" applyAlignment="1">
      <alignment horizontal="center"/>
    </xf>
    <xf numFmtId="188" fontId="7" fillId="0" borderId="10" xfId="1" applyNumberFormat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188" fontId="7" fillId="0" borderId="10" xfId="1" applyNumberFormat="1" applyFont="1" applyBorder="1"/>
    <xf numFmtId="43" fontId="6" fillId="0" borderId="10" xfId="1" applyFont="1" applyBorder="1"/>
    <xf numFmtId="0" fontId="7" fillId="0" borderId="10" xfId="0" applyFont="1" applyBorder="1"/>
    <xf numFmtId="0" fontId="7" fillId="0" borderId="24" xfId="0" applyFont="1" applyBorder="1" applyAlignment="1">
      <alignment horizontal="left"/>
    </xf>
    <xf numFmtId="0" fontId="9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quotePrefix="1" applyFont="1"/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0" xfId="0" applyFont="1" applyAlignment="1"/>
    <xf numFmtId="0" fontId="7" fillId="0" borderId="1" xfId="0" applyFont="1" applyBorder="1" applyAlignment="1">
      <alignment horizontal="center"/>
    </xf>
    <xf numFmtId="0" fontId="7" fillId="0" borderId="14" xfId="0" applyFont="1" applyBorder="1" applyAlignment="1"/>
    <xf numFmtId="0" fontId="7" fillId="0" borderId="16" xfId="0" applyFont="1" applyBorder="1"/>
    <xf numFmtId="0" fontId="7" fillId="0" borderId="15" xfId="0" applyFont="1" applyBorder="1" applyAlignment="1"/>
    <xf numFmtId="43" fontId="6" fillId="0" borderId="3" xfId="1" applyFont="1" applyBorder="1"/>
    <xf numFmtId="0" fontId="6" fillId="0" borderId="3" xfId="0" applyFont="1" applyBorder="1"/>
    <xf numFmtId="0" fontId="7" fillId="0" borderId="3" xfId="0" applyFont="1" applyBorder="1"/>
    <xf numFmtId="187" fontId="7" fillId="0" borderId="3" xfId="1" applyNumberFormat="1" applyFont="1" applyBorder="1"/>
    <xf numFmtId="43" fontId="7" fillId="0" borderId="3" xfId="1" applyFont="1" applyBorder="1"/>
    <xf numFmtId="0" fontId="7" fillId="0" borderId="16" xfId="0" applyFont="1" applyBorder="1" applyAlignment="1"/>
    <xf numFmtId="0" fontId="7" fillId="0" borderId="16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43" fontId="7" fillId="0" borderId="14" xfId="1" applyFont="1" applyBorder="1" applyAlignment="1">
      <alignment horizontal="left"/>
    </xf>
    <xf numFmtId="43" fontId="7" fillId="0" borderId="16" xfId="1" applyFont="1" applyBorder="1" applyAlignment="1">
      <alignment horizontal="left"/>
    </xf>
    <xf numFmtId="43" fontId="6" fillId="0" borderId="16" xfId="1" applyFont="1" applyBorder="1" applyAlignment="1">
      <alignment horizontal="left"/>
    </xf>
    <xf numFmtId="43" fontId="7" fillId="0" borderId="15" xfId="1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43" fontId="6" fillId="0" borderId="16" xfId="0" applyNumberFormat="1" applyFont="1" applyBorder="1" applyAlignment="1">
      <alignment horizontal="left"/>
    </xf>
    <xf numFmtId="43" fontId="6" fillId="0" borderId="16" xfId="1" applyFont="1" applyBorder="1" applyAlignment="1">
      <alignment horizontal="right"/>
    </xf>
    <xf numFmtId="0" fontId="7" fillId="0" borderId="26" xfId="0" applyFont="1" applyBorder="1" applyAlignment="1">
      <alignment horizontal="center"/>
    </xf>
    <xf numFmtId="43" fontId="7" fillId="0" borderId="26" xfId="1" applyFont="1" applyBorder="1" applyAlignment="1">
      <alignment horizontal="center"/>
    </xf>
    <xf numFmtId="188" fontId="7" fillId="0" borderId="26" xfId="1" applyNumberFormat="1" applyFont="1" applyBorder="1"/>
    <xf numFmtId="43" fontId="7" fillId="0" borderId="26" xfId="1" applyFont="1" applyBorder="1"/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43" fontId="7" fillId="0" borderId="0" xfId="1" applyFont="1" applyBorder="1"/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27" xfId="0" applyFont="1" applyBorder="1" applyAlignment="1">
      <alignment horizontal="center"/>
    </xf>
    <xf numFmtId="0" fontId="7" fillId="0" borderId="29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11" fillId="0" borderId="8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43" fontId="7" fillId="0" borderId="30" xfId="1" applyFont="1" applyBorder="1" applyAlignment="1">
      <alignment horizontal="center"/>
    </xf>
    <xf numFmtId="0" fontId="7" fillId="0" borderId="33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34" xfId="0" applyFont="1" applyBorder="1" applyAlignment="1">
      <alignment horizontal="left"/>
    </xf>
    <xf numFmtId="43" fontId="7" fillId="0" borderId="27" xfId="1" applyFont="1" applyBorder="1" applyAlignment="1">
      <alignment horizontal="center"/>
    </xf>
    <xf numFmtId="43" fontId="7" fillId="0" borderId="33" xfId="1" applyFont="1" applyBorder="1" applyAlignment="1">
      <alignment horizontal="center"/>
    </xf>
    <xf numFmtId="43" fontId="7" fillId="0" borderId="27" xfId="1" applyFont="1" applyBorder="1"/>
    <xf numFmtId="43" fontId="7" fillId="0" borderId="35" xfId="1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188" fontId="7" fillId="0" borderId="35" xfId="1" applyNumberFormat="1" applyFont="1" applyBorder="1"/>
    <xf numFmtId="43" fontId="7" fillId="0" borderId="35" xfId="1" applyFont="1" applyBorder="1"/>
    <xf numFmtId="0" fontId="7" fillId="0" borderId="36" xfId="0" applyFont="1" applyBorder="1" applyAlignment="1">
      <alignment horizontal="center"/>
    </xf>
    <xf numFmtId="0" fontId="7" fillId="0" borderId="37" xfId="0" applyFont="1" applyBorder="1" applyAlignment="1">
      <alignment horizontal="left"/>
    </xf>
    <xf numFmtId="0" fontId="7" fillId="0" borderId="38" xfId="0" applyFont="1" applyBorder="1" applyAlignment="1">
      <alignment horizontal="left"/>
    </xf>
    <xf numFmtId="0" fontId="7" fillId="0" borderId="39" xfId="0" applyFont="1" applyBorder="1" applyAlignment="1">
      <alignment horizontal="left"/>
    </xf>
    <xf numFmtId="43" fontId="7" fillId="0" borderId="36" xfId="1" applyFont="1" applyBorder="1" applyAlignment="1">
      <alignment horizontal="center"/>
    </xf>
    <xf numFmtId="43" fontId="7" fillId="0" borderId="37" xfId="1" applyFont="1" applyBorder="1" applyAlignment="1">
      <alignment horizontal="center"/>
    </xf>
    <xf numFmtId="188" fontId="7" fillId="0" borderId="39" xfId="1" applyNumberFormat="1" applyFont="1" applyBorder="1"/>
    <xf numFmtId="43" fontId="7" fillId="0" borderId="36" xfId="1" applyFont="1" applyBorder="1"/>
    <xf numFmtId="188" fontId="7" fillId="0" borderId="6" xfId="1" applyNumberFormat="1" applyFont="1" applyBorder="1"/>
    <xf numFmtId="43" fontId="7" fillId="0" borderId="6" xfId="1" applyFont="1" applyBorder="1"/>
    <xf numFmtId="0" fontId="7" fillId="0" borderId="40" xfId="0" applyFont="1" applyBorder="1"/>
    <xf numFmtId="43" fontId="7" fillId="0" borderId="40" xfId="1" applyFont="1" applyBorder="1"/>
    <xf numFmtId="43" fontId="6" fillId="0" borderId="40" xfId="0" applyNumberFormat="1" applyFont="1" applyBorder="1"/>
    <xf numFmtId="188" fontId="7" fillId="0" borderId="34" xfId="1" applyNumberFormat="1" applyFont="1" applyBorder="1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17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0" xfId="0" applyFont="1" applyAlignment="1">
      <alignment horizontal="center"/>
    </xf>
    <xf numFmtId="43" fontId="7" fillId="0" borderId="1" xfId="1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0" fontId="7" fillId="0" borderId="35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32" xfId="0" applyFont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43" fontId="7" fillId="0" borderId="1" xfId="1" applyFont="1" applyBorder="1" applyAlignment="1">
      <alignment horizontal="center"/>
    </xf>
    <xf numFmtId="43" fontId="7" fillId="0" borderId="17" xfId="1" applyFont="1" applyBorder="1" applyAlignment="1">
      <alignment horizontal="center"/>
    </xf>
    <xf numFmtId="188" fontId="7" fillId="0" borderId="27" xfId="1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88" fontId="7" fillId="0" borderId="1" xfId="1" applyNumberFormat="1" applyFont="1" applyBorder="1" applyAlignment="1">
      <alignment horizontal="center"/>
    </xf>
    <xf numFmtId="188" fontId="7" fillId="0" borderId="1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43" fontId="7" fillId="0" borderId="2" xfId="1" applyFont="1" applyBorder="1" applyAlignment="1">
      <alignment horizontal="center"/>
    </xf>
    <xf numFmtId="43" fontId="7" fillId="0" borderId="19" xfId="1" applyFont="1" applyBorder="1" applyAlignment="1">
      <alignment horizontal="center"/>
    </xf>
    <xf numFmtId="188" fontId="7" fillId="0" borderId="2" xfId="1" applyNumberFormat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188" fontId="7" fillId="0" borderId="2" xfId="1" applyNumberFormat="1" applyFont="1" applyBorder="1"/>
    <xf numFmtId="43" fontId="6" fillId="0" borderId="2" xfId="1" applyFont="1" applyBorder="1"/>
    <xf numFmtId="0" fontId="7" fillId="0" borderId="2" xfId="0" applyFont="1" applyBorder="1"/>
    <xf numFmtId="0" fontId="7" fillId="0" borderId="41" xfId="0" applyFont="1" applyBorder="1" applyAlignment="1">
      <alignment horizontal="left"/>
    </xf>
    <xf numFmtId="43" fontId="7" fillId="0" borderId="28" xfId="1" applyFont="1" applyBorder="1" applyAlignment="1">
      <alignment horizontal="center"/>
    </xf>
    <xf numFmtId="43" fontId="7" fillId="0" borderId="29" xfId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7" fillId="0" borderId="28" xfId="0" applyFont="1" applyBorder="1" applyAlignment="1">
      <alignment horizontal="left"/>
    </xf>
    <xf numFmtId="0" fontId="7" fillId="0" borderId="41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188" fontId="7" fillId="0" borderId="29" xfId="1" applyNumberFormat="1" applyFont="1" applyBorder="1"/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0" fontId="7" fillId="0" borderId="28" xfId="0" applyFont="1" applyBorder="1" applyAlignment="1"/>
    <xf numFmtId="0" fontId="7" fillId="0" borderId="41" xfId="0" applyFont="1" applyBorder="1" applyAlignment="1"/>
    <xf numFmtId="0" fontId="8" fillId="0" borderId="40" xfId="0" applyFont="1" applyBorder="1" applyAlignment="1"/>
    <xf numFmtId="0" fontId="6" fillId="0" borderId="47" xfId="0" applyFont="1" applyBorder="1" applyAlignment="1"/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3" fontId="7" fillId="0" borderId="0" xfId="1" applyFont="1" applyBorder="1" applyAlignment="1">
      <alignment horizontal="center"/>
    </xf>
    <xf numFmtId="0" fontId="12" fillId="0" borderId="0" xfId="0" applyFont="1"/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43" fontId="7" fillId="0" borderId="47" xfId="1" applyFont="1" applyBorder="1" applyAlignment="1">
      <alignment horizontal="center"/>
    </xf>
    <xf numFmtId="43" fontId="7" fillId="0" borderId="47" xfId="1" applyFont="1" applyBorder="1" applyAlignment="1">
      <alignment horizontal="right"/>
    </xf>
    <xf numFmtId="188" fontId="7" fillId="0" borderId="47" xfId="1" applyNumberFormat="1" applyFont="1" applyBorder="1" applyAlignment="1"/>
    <xf numFmtId="43" fontId="6" fillId="0" borderId="47" xfId="1" applyFont="1" applyBorder="1" applyAlignment="1"/>
    <xf numFmtId="0" fontId="7" fillId="0" borderId="47" xfId="0" applyFont="1" applyBorder="1"/>
    <xf numFmtId="188" fontId="7" fillId="0" borderId="0" xfId="1" applyNumberFormat="1" applyFont="1" applyBorder="1" applyAlignment="1">
      <alignment horizontal="left"/>
    </xf>
    <xf numFmtId="0" fontId="6" fillId="0" borderId="0" xfId="0" applyFont="1" applyFill="1"/>
    <xf numFmtId="43" fontId="6" fillId="0" borderId="0" xfId="1" applyFont="1" applyFill="1"/>
    <xf numFmtId="0" fontId="7" fillId="0" borderId="0" xfId="0" applyFont="1" applyFill="1"/>
    <xf numFmtId="43" fontId="6" fillId="0" borderId="0" xfId="1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188" fontId="7" fillId="0" borderId="0" xfId="1" applyNumberFormat="1" applyFont="1" applyBorder="1" applyAlignment="1">
      <alignment horizontal="center"/>
    </xf>
    <xf numFmtId="188" fontId="7" fillId="0" borderId="0" xfId="1" applyNumberFormat="1" applyFont="1" applyBorder="1"/>
    <xf numFmtId="43" fontId="6" fillId="0" borderId="0" xfId="1" applyFont="1" applyBorder="1"/>
    <xf numFmtId="0" fontId="7" fillId="0" borderId="48" xfId="0" applyFont="1" applyBorder="1" applyAlignment="1"/>
    <xf numFmtId="0" fontId="7" fillId="0" borderId="49" xfId="0" applyFont="1" applyBorder="1" applyAlignment="1"/>
    <xf numFmtId="43" fontId="7" fillId="0" borderId="50" xfId="1" applyFont="1" applyBorder="1" applyAlignment="1">
      <alignment horizontal="center"/>
    </xf>
    <xf numFmtId="43" fontId="7" fillId="0" borderId="29" xfId="1" applyFont="1" applyBorder="1"/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19</xdr:row>
      <xdr:rowOff>180975</xdr:rowOff>
    </xdr:from>
    <xdr:to>
      <xdr:col>3</xdr:col>
      <xdr:colOff>695325</xdr:colOff>
      <xdr:row>22</xdr:row>
      <xdr:rowOff>247650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5" y="5895975"/>
          <a:ext cx="2247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19</xdr:row>
      <xdr:rowOff>209550</xdr:rowOff>
    </xdr:from>
    <xdr:to>
      <xdr:col>11</xdr:col>
      <xdr:colOff>514350</xdr:colOff>
      <xdr:row>23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248524" y="5924550"/>
          <a:ext cx="2295526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19</xdr:row>
      <xdr:rowOff>190501</xdr:rowOff>
    </xdr:from>
    <xdr:to>
      <xdr:col>6</xdr:col>
      <xdr:colOff>9525</xdr:colOff>
      <xdr:row>23</xdr:row>
      <xdr:rowOff>0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495551" y="5905501"/>
          <a:ext cx="2324099" cy="9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19</xdr:row>
      <xdr:rowOff>200026</xdr:rowOff>
    </xdr:from>
    <xdr:to>
      <xdr:col>8</xdr:col>
      <xdr:colOff>638174</xdr:colOff>
      <xdr:row>22</xdr:row>
      <xdr:rowOff>247650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4991099" y="5915026"/>
          <a:ext cx="2057400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  <xdr:twoCellAnchor>
    <xdr:from>
      <xdr:col>0</xdr:col>
      <xdr:colOff>9525</xdr:colOff>
      <xdr:row>39</xdr:row>
      <xdr:rowOff>180975</xdr:rowOff>
    </xdr:from>
    <xdr:to>
      <xdr:col>3</xdr:col>
      <xdr:colOff>695325</xdr:colOff>
      <xdr:row>42</xdr:row>
      <xdr:rowOff>247650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9525" y="5788301"/>
          <a:ext cx="2242930" cy="936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39</xdr:row>
      <xdr:rowOff>209550</xdr:rowOff>
    </xdr:from>
    <xdr:to>
      <xdr:col>11</xdr:col>
      <xdr:colOff>514350</xdr:colOff>
      <xdr:row>43</xdr:row>
      <xdr:rowOff>0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7246453" y="5816876"/>
          <a:ext cx="2295940" cy="9500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39</xdr:row>
      <xdr:rowOff>190501</xdr:rowOff>
    </xdr:from>
    <xdr:to>
      <xdr:col>6</xdr:col>
      <xdr:colOff>9525</xdr:colOff>
      <xdr:row>43</xdr:row>
      <xdr:rowOff>0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2490581" y="5797827"/>
          <a:ext cx="2331140" cy="9690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39</xdr:row>
      <xdr:rowOff>200026</xdr:rowOff>
    </xdr:from>
    <xdr:to>
      <xdr:col>8</xdr:col>
      <xdr:colOff>638174</xdr:colOff>
      <xdr:row>42</xdr:row>
      <xdr:rowOff>247650</xdr:rowOff>
    </xdr:to>
    <xdr:sp macro="" textlink="">
      <xdr:nvSpPr>
        <xdr:cNvPr id="13" name="Text Box 4"/>
        <xdr:cNvSpPr txBox="1">
          <a:spLocks noChangeArrowheads="1"/>
        </xdr:cNvSpPr>
      </xdr:nvSpPr>
      <xdr:spPr bwMode="auto">
        <a:xfrm>
          <a:off x="4993170" y="5807352"/>
          <a:ext cx="2055743" cy="9172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24</xdr:row>
      <xdr:rowOff>323850</xdr:rowOff>
    </xdr:from>
    <xdr:to>
      <xdr:col>2</xdr:col>
      <xdr:colOff>1114425</xdr:colOff>
      <xdr:row>28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525" y="7562850"/>
          <a:ext cx="200025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28575</xdr:colOff>
      <xdr:row>25</xdr:row>
      <xdr:rowOff>0</xdr:rowOff>
    </xdr:from>
    <xdr:to>
      <xdr:col>5</xdr:col>
      <xdr:colOff>85725</xdr:colOff>
      <xdr:row>28</xdr:row>
      <xdr:rowOff>38100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124075" y="7572375"/>
          <a:ext cx="19431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(นายพงษ์ศักดิ์   จันทร์สว่าง)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5</xdr:col>
      <xdr:colOff>314325</xdr:colOff>
      <xdr:row>24</xdr:row>
      <xdr:rowOff>314325</xdr:rowOff>
    </xdr:from>
    <xdr:to>
      <xdr:col>7</xdr:col>
      <xdr:colOff>542925</xdr:colOff>
      <xdr:row>28</xdr:row>
      <xdr:rowOff>28575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295775" y="7553325"/>
          <a:ext cx="203835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(นายประเสริฐ</a:t>
          </a:r>
          <a:r>
            <a:rPr lang="th-TH" sz="1550" b="0" i="0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กล่อมกลั่น</a:t>
          </a: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2</xdr:col>
      <xdr:colOff>0</xdr:colOff>
      <xdr:row>28</xdr:row>
      <xdr:rowOff>180974</xdr:rowOff>
    </xdr:from>
    <xdr:to>
      <xdr:col>4</xdr:col>
      <xdr:colOff>352425</xdr:colOff>
      <xdr:row>31</xdr:row>
      <xdr:rowOff>257174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895350" y="8639174"/>
          <a:ext cx="224790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(นางธิดารัตน์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5</xdr:col>
      <xdr:colOff>0</xdr:colOff>
      <xdr:row>28</xdr:row>
      <xdr:rowOff>171450</xdr:rowOff>
    </xdr:from>
    <xdr:to>
      <xdr:col>7</xdr:col>
      <xdr:colOff>371475</xdr:colOff>
      <xdr:row>31</xdr:row>
      <xdr:rowOff>228600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81450" y="8629650"/>
          <a:ext cx="21812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39</xdr:row>
      <xdr:rowOff>200025</xdr:rowOff>
    </xdr:from>
    <xdr:to>
      <xdr:col>3</xdr:col>
      <xdr:colOff>628650</xdr:colOff>
      <xdr:row>42</xdr:row>
      <xdr:rowOff>247650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9526" y="6038850"/>
          <a:ext cx="2181224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352425</xdr:colOff>
      <xdr:row>39</xdr:row>
      <xdr:rowOff>219075</xdr:rowOff>
    </xdr:from>
    <xdr:to>
      <xdr:col>4</xdr:col>
      <xdr:colOff>314325</xdr:colOff>
      <xdr:row>42</xdr:row>
      <xdr:rowOff>219075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914525" y="6057900"/>
          <a:ext cx="191452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(นายพงษ์ศักดิ์    จันทร์สว่าง)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409575</xdr:colOff>
      <xdr:row>39</xdr:row>
      <xdr:rowOff>209550</xdr:rowOff>
    </xdr:from>
    <xdr:to>
      <xdr:col>7</xdr:col>
      <xdr:colOff>333375</xdr:colOff>
      <xdr:row>42</xdr:row>
      <xdr:rowOff>219075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924300" y="6048375"/>
          <a:ext cx="199072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(นายประเสริฐ  กล่อมกลั่น)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7</xdr:col>
      <xdr:colOff>266700</xdr:colOff>
      <xdr:row>39</xdr:row>
      <xdr:rowOff>209550</xdr:rowOff>
    </xdr:from>
    <xdr:to>
      <xdr:col>10</xdr:col>
      <xdr:colOff>104775</xdr:colOff>
      <xdr:row>42</xdr:row>
      <xdr:rowOff>257175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5848350" y="6048375"/>
          <a:ext cx="22193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(นางธิดารัตน์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542925</xdr:colOff>
      <xdr:row>39</xdr:row>
      <xdr:rowOff>219075</xdr:rowOff>
    </xdr:from>
    <xdr:to>
      <xdr:col>12</xdr:col>
      <xdr:colOff>9525</xdr:colOff>
      <xdr:row>43</xdr:row>
      <xdr:rowOff>47625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7734300" y="6057900"/>
          <a:ext cx="19431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0</xdr:col>
      <xdr:colOff>9526</xdr:colOff>
      <xdr:row>19</xdr:row>
      <xdr:rowOff>200025</xdr:rowOff>
    </xdr:from>
    <xdr:to>
      <xdr:col>3</xdr:col>
      <xdr:colOff>628650</xdr:colOff>
      <xdr:row>22</xdr:row>
      <xdr:rowOff>247650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9526" y="11496675"/>
          <a:ext cx="2181224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352425</xdr:colOff>
      <xdr:row>19</xdr:row>
      <xdr:rowOff>219075</xdr:rowOff>
    </xdr:from>
    <xdr:to>
      <xdr:col>4</xdr:col>
      <xdr:colOff>428625</xdr:colOff>
      <xdr:row>22</xdr:row>
      <xdr:rowOff>219075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1914525" y="5753100"/>
          <a:ext cx="202882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(นายพงษ์ศักดิ์    จันทร์สว่าง)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409575</xdr:colOff>
      <xdr:row>19</xdr:row>
      <xdr:rowOff>209550</xdr:rowOff>
    </xdr:from>
    <xdr:to>
      <xdr:col>7</xdr:col>
      <xdr:colOff>333375</xdr:colOff>
      <xdr:row>22</xdr:row>
      <xdr:rowOff>219075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924300" y="11506200"/>
          <a:ext cx="199072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(นายประเสริฐ</a:t>
          </a:r>
          <a:r>
            <a:rPr lang="th-TH" sz="1550" b="0" i="0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กล่อมกลั่น</a:t>
          </a: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7</xdr:col>
      <xdr:colOff>266700</xdr:colOff>
      <xdr:row>19</xdr:row>
      <xdr:rowOff>209550</xdr:rowOff>
    </xdr:from>
    <xdr:to>
      <xdr:col>10</xdr:col>
      <xdr:colOff>104775</xdr:colOff>
      <xdr:row>22</xdr:row>
      <xdr:rowOff>257175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5848350" y="11506200"/>
          <a:ext cx="22193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(นางธิดารัตน์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542925</xdr:colOff>
      <xdr:row>19</xdr:row>
      <xdr:rowOff>219075</xdr:rowOff>
    </xdr:from>
    <xdr:to>
      <xdr:col>12</xdr:col>
      <xdr:colOff>9525</xdr:colOff>
      <xdr:row>23</xdr:row>
      <xdr:rowOff>47625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7734300" y="11515725"/>
          <a:ext cx="19907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selection sqref="A1:XFD1048576"/>
    </sheetView>
  </sheetViews>
  <sheetFormatPr defaultRowHeight="21.75"/>
  <cols>
    <col min="1" max="1" width="7.625" style="2" customWidth="1"/>
    <col min="2" max="2" width="4.125" style="2" customWidth="1"/>
    <col min="3" max="3" width="15.75" style="2" customWidth="1"/>
    <col min="4" max="4" width="9.125" style="2" customWidth="1"/>
    <col min="5" max="5" width="15.625" style="2" customWidth="1"/>
    <col min="6" max="6" width="9" style="2"/>
    <col min="7" max="7" width="14.75" style="2" customWidth="1"/>
    <col min="8" max="8" width="10" style="2" customWidth="1"/>
    <col min="9" max="16384" width="9" style="2"/>
  </cols>
  <sheetData>
    <row r="1" spans="1:8" ht="26.25">
      <c r="A1" s="127" t="s">
        <v>53</v>
      </c>
      <c r="B1" s="127"/>
      <c r="C1" s="127"/>
      <c r="D1" s="127"/>
      <c r="E1" s="127"/>
      <c r="F1" s="127"/>
      <c r="G1" s="127"/>
      <c r="H1" s="45" t="s">
        <v>0</v>
      </c>
    </row>
    <row r="2" spans="1:8" s="11" customFormat="1" ht="27.75" customHeight="1">
      <c r="A2" s="10" t="s">
        <v>78</v>
      </c>
      <c r="B2" s="51" t="s">
        <v>101</v>
      </c>
      <c r="C2" s="51"/>
      <c r="D2" s="51"/>
      <c r="E2" s="51"/>
      <c r="F2" s="51"/>
      <c r="G2" s="51"/>
    </row>
    <row r="3" spans="1:8" s="11" customFormat="1" ht="27.75" customHeight="1">
      <c r="A3" s="10" t="s">
        <v>88</v>
      </c>
      <c r="B3" s="10"/>
      <c r="C3" s="46" t="s">
        <v>102</v>
      </c>
      <c r="D3" s="46"/>
      <c r="E3" s="46"/>
      <c r="F3" s="46"/>
      <c r="G3" s="46"/>
      <c r="H3" s="46"/>
    </row>
    <row r="4" spans="1:8" s="11" customFormat="1" ht="23.25">
      <c r="A4" s="10" t="s">
        <v>41</v>
      </c>
      <c r="B4" s="10"/>
      <c r="C4" s="11" t="s">
        <v>67</v>
      </c>
      <c r="D4" s="46" t="s">
        <v>68</v>
      </c>
    </row>
    <row r="5" spans="1:8" s="11" customFormat="1" ht="23.25">
      <c r="A5" s="10" t="s">
        <v>44</v>
      </c>
      <c r="B5" s="10"/>
      <c r="C5" s="11" t="s">
        <v>45</v>
      </c>
    </row>
    <row r="6" spans="1:8" s="11" customFormat="1" ht="23.25">
      <c r="A6" s="10" t="s">
        <v>79</v>
      </c>
      <c r="B6" s="10"/>
      <c r="D6" s="11" t="s">
        <v>81</v>
      </c>
    </row>
    <row r="7" spans="1:8" s="11" customFormat="1" ht="23.25">
      <c r="A7" s="10" t="s">
        <v>1</v>
      </c>
      <c r="B7" s="10"/>
    </row>
    <row r="8" spans="1:8" s="11" customFormat="1" ht="23.25">
      <c r="A8" s="10" t="s">
        <v>80</v>
      </c>
      <c r="B8" s="10"/>
      <c r="D8" s="11" t="s">
        <v>103</v>
      </c>
    </row>
    <row r="9" spans="1:8" s="11" customFormat="1" ht="23.25">
      <c r="A9" s="10" t="s">
        <v>100</v>
      </c>
      <c r="B9" s="10"/>
      <c r="D9" s="47"/>
    </row>
    <row r="10" spans="1:8" s="11" customFormat="1" ht="23.25">
      <c r="A10" s="52" t="s">
        <v>2</v>
      </c>
      <c r="B10" s="121" t="s">
        <v>3</v>
      </c>
      <c r="C10" s="122"/>
      <c r="D10" s="123"/>
      <c r="E10" s="52" t="s">
        <v>4</v>
      </c>
      <c r="F10" s="128" t="s">
        <v>5</v>
      </c>
      <c r="G10" s="52" t="s">
        <v>6</v>
      </c>
      <c r="H10" s="128" t="s">
        <v>7</v>
      </c>
    </row>
    <row r="11" spans="1:8" s="11" customFormat="1" ht="23.25">
      <c r="A11" s="15" t="s">
        <v>8</v>
      </c>
      <c r="B11" s="124"/>
      <c r="C11" s="125"/>
      <c r="D11" s="126"/>
      <c r="E11" s="15" t="s">
        <v>9</v>
      </c>
      <c r="F11" s="129"/>
      <c r="G11" s="15" t="s">
        <v>9</v>
      </c>
      <c r="H11" s="129"/>
    </row>
    <row r="12" spans="1:8" s="11" customFormat="1" ht="23.25">
      <c r="A12" s="16">
        <v>1</v>
      </c>
      <c r="B12" s="53" t="s">
        <v>10</v>
      </c>
      <c r="C12" s="54"/>
      <c r="D12" s="55"/>
      <c r="E12" s="56">
        <f>ปร.4!K38</f>
        <v>72427</v>
      </c>
      <c r="F12" s="57">
        <v>1.2734000000000001</v>
      </c>
      <c r="G12" s="56">
        <f>F12*E12</f>
        <v>92228.541800000006</v>
      </c>
      <c r="H12" s="16" t="s">
        <v>89</v>
      </c>
    </row>
    <row r="13" spans="1:8" s="11" customFormat="1" ht="23.25">
      <c r="A13" s="16">
        <v>2</v>
      </c>
      <c r="B13" s="53" t="s">
        <v>11</v>
      </c>
      <c r="C13" s="54"/>
      <c r="D13" s="55"/>
      <c r="E13" s="56"/>
      <c r="F13" s="57"/>
      <c r="G13" s="56"/>
      <c r="H13" s="58"/>
    </row>
    <row r="14" spans="1:8" s="11" customFormat="1" ht="23.25">
      <c r="A14" s="16">
        <v>3</v>
      </c>
      <c r="B14" s="53" t="s">
        <v>12</v>
      </c>
      <c r="C14" s="54"/>
      <c r="D14" s="55"/>
      <c r="E14" s="58"/>
      <c r="F14" s="58"/>
      <c r="G14" s="59"/>
      <c r="H14" s="58"/>
    </row>
    <row r="15" spans="1:8" s="11" customFormat="1" ht="23.25">
      <c r="A15" s="16">
        <v>4</v>
      </c>
      <c r="B15" s="53" t="s">
        <v>13</v>
      </c>
      <c r="C15" s="54"/>
      <c r="D15" s="55"/>
      <c r="E15" s="58"/>
      <c r="F15" s="58"/>
      <c r="G15" s="59"/>
      <c r="H15" s="58"/>
    </row>
    <row r="16" spans="1:8" s="11" customFormat="1" ht="23.25">
      <c r="A16" s="58"/>
      <c r="B16" s="53" t="s">
        <v>48</v>
      </c>
      <c r="C16" s="54"/>
      <c r="D16" s="55"/>
      <c r="E16" s="58"/>
      <c r="F16" s="58"/>
      <c r="G16" s="60"/>
      <c r="H16" s="58"/>
    </row>
    <row r="17" spans="1:8" s="11" customFormat="1" ht="23.25">
      <c r="A17" s="58"/>
      <c r="B17" s="53" t="s">
        <v>49</v>
      </c>
      <c r="C17" s="54"/>
      <c r="D17" s="55"/>
      <c r="E17" s="58"/>
      <c r="F17" s="58"/>
      <c r="G17" s="60"/>
      <c r="H17" s="58"/>
    </row>
    <row r="18" spans="1:8" s="11" customFormat="1" ht="23.25">
      <c r="A18" s="58"/>
      <c r="B18" s="53" t="s">
        <v>54</v>
      </c>
      <c r="C18" s="54"/>
      <c r="D18" s="55"/>
      <c r="E18" s="58"/>
      <c r="F18" s="58"/>
      <c r="G18" s="60"/>
      <c r="H18" s="58"/>
    </row>
    <row r="19" spans="1:8" s="11" customFormat="1" ht="23.25">
      <c r="A19" s="58"/>
      <c r="B19" s="53" t="s">
        <v>14</v>
      </c>
      <c r="C19" s="54"/>
      <c r="D19" s="61"/>
      <c r="E19" s="62"/>
      <c r="F19" s="63"/>
      <c r="G19" s="56">
        <f>SUM(G12:G18)</f>
        <v>92228.541800000006</v>
      </c>
      <c r="H19" s="58"/>
    </row>
    <row r="20" spans="1:8" s="11" customFormat="1" ht="23.25">
      <c r="A20" s="58"/>
      <c r="B20" s="64" t="s">
        <v>15</v>
      </c>
      <c r="C20" s="54"/>
      <c r="D20" s="65"/>
      <c r="E20" s="65"/>
      <c r="F20" s="65"/>
      <c r="G20" s="66">
        <v>92000</v>
      </c>
      <c r="H20" s="67"/>
    </row>
    <row r="21" spans="1:8" s="11" customFormat="1" ht="23.25">
      <c r="A21" s="58"/>
      <c r="B21" s="68" t="s">
        <v>16</v>
      </c>
      <c r="C21" s="54"/>
      <c r="D21" s="62"/>
      <c r="E21" s="69" t="str">
        <f>BAHTTEXT(G20)</f>
        <v>เก้าหมื่นสองพันบาทถ้วน</v>
      </c>
      <c r="F21" s="62"/>
      <c r="G21" s="62"/>
      <c r="H21" s="63"/>
    </row>
    <row r="22" spans="1:8" s="11" customFormat="1" ht="23.25">
      <c r="A22" s="58"/>
      <c r="B22" s="68" t="s">
        <v>17</v>
      </c>
      <c r="C22" s="54"/>
      <c r="D22" s="66">
        <v>1284</v>
      </c>
      <c r="E22" s="62" t="s">
        <v>18</v>
      </c>
      <c r="F22" s="62"/>
      <c r="G22" s="62"/>
      <c r="H22" s="63"/>
    </row>
    <row r="23" spans="1:8" s="11" customFormat="1" ht="23.25">
      <c r="A23" s="58"/>
      <c r="B23" s="68" t="s">
        <v>19</v>
      </c>
      <c r="C23" s="54"/>
      <c r="D23" s="70">
        <v>0</v>
      </c>
      <c r="E23" s="62" t="s">
        <v>20</v>
      </c>
      <c r="F23" s="62"/>
      <c r="G23" s="62"/>
      <c r="H23" s="63"/>
    </row>
    <row r="24" spans="1:8" s="11" customFormat="1" ht="23.25"/>
    <row r="25" spans="1:8" s="11" customFormat="1" ht="23.25">
      <c r="B25" s="11" t="s">
        <v>21</v>
      </c>
      <c r="F25" s="11" t="s">
        <v>22</v>
      </c>
    </row>
    <row r="26" spans="1:8" s="11" customFormat="1" ht="23.25">
      <c r="B26" s="11" t="s">
        <v>23</v>
      </c>
      <c r="F26" s="11" t="s">
        <v>82</v>
      </c>
    </row>
    <row r="27" spans="1:8" s="11" customFormat="1" ht="23.25">
      <c r="B27" s="11" t="s">
        <v>46</v>
      </c>
      <c r="F27" s="11" t="s">
        <v>83</v>
      </c>
    </row>
    <row r="28" spans="1:8" s="11" customFormat="1" ht="23.25"/>
    <row r="29" spans="1:8" s="11" customFormat="1" ht="23.25">
      <c r="B29" s="11" t="s">
        <v>24</v>
      </c>
      <c r="F29" s="11" t="s">
        <v>25</v>
      </c>
    </row>
    <row r="30" spans="1:8" s="11" customFormat="1" ht="23.25">
      <c r="B30" s="11" t="s">
        <v>84</v>
      </c>
      <c r="F30" s="11" t="s">
        <v>85</v>
      </c>
    </row>
    <row r="31" spans="1:8" s="11" customFormat="1" ht="23.25">
      <c r="B31" s="11" t="s">
        <v>86</v>
      </c>
      <c r="F31" s="11" t="s">
        <v>87</v>
      </c>
    </row>
    <row r="32" spans="1:8" s="11" customFormat="1" ht="23.25"/>
  </sheetData>
  <mergeCells count="4">
    <mergeCell ref="B10:D11"/>
    <mergeCell ref="A1:G1"/>
    <mergeCell ref="F10:F11"/>
    <mergeCell ref="H10:H11"/>
  </mergeCells>
  <phoneticPr fontId="0" type="noConversion"/>
  <pageMargins left="0.78740157480314965" right="0.23" top="0.74803149606299213" bottom="0.4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5"/>
  <sheetViews>
    <sheetView view="pageBreakPreview" zoomScale="115" zoomScaleSheetLayoutView="115" workbookViewId="0">
      <selection activeCell="D11" sqref="D11"/>
    </sheetView>
  </sheetViews>
  <sheetFormatPr defaultRowHeight="22.5" customHeight="1"/>
  <cols>
    <col min="1" max="1" width="7" style="11" customWidth="1"/>
    <col min="2" max="3" width="6.75" style="11" customWidth="1"/>
    <col min="4" max="4" width="25.625" style="11" customWidth="1"/>
    <col min="5" max="5" width="9" style="12"/>
    <col min="6" max="6" width="8" style="11" customWidth="1"/>
    <col min="7" max="7" width="10.125" style="11" customWidth="1"/>
    <col min="8" max="8" width="10.875" style="11" customWidth="1"/>
    <col min="9" max="9" width="10.25" style="11" customWidth="1"/>
    <col min="10" max="10" width="10.125" style="11" customWidth="1"/>
    <col min="11" max="11" width="14" style="11" customWidth="1"/>
    <col min="12" max="12" width="9" style="11" customWidth="1"/>
    <col min="13" max="16384" width="9" style="11"/>
  </cols>
  <sheetData>
    <row r="1" spans="1:12" ht="22.5" customHeight="1">
      <c r="A1" s="10" t="s">
        <v>66</v>
      </c>
      <c r="C1" s="11" t="s">
        <v>92</v>
      </c>
      <c r="K1" s="133" t="s">
        <v>55</v>
      </c>
      <c r="L1" s="133"/>
    </row>
    <row r="2" spans="1:12" ht="22.5" customHeight="1">
      <c r="A2" s="10" t="s">
        <v>63</v>
      </c>
      <c r="C2" s="2" t="s">
        <v>93</v>
      </c>
      <c r="F2" s="10"/>
      <c r="H2" s="10" t="s">
        <v>1</v>
      </c>
      <c r="K2" s="133" t="s">
        <v>26</v>
      </c>
      <c r="L2" s="133"/>
    </row>
    <row r="3" spans="1:12" ht="22.5" customHeight="1">
      <c r="A3" s="10" t="s">
        <v>64</v>
      </c>
      <c r="C3" s="11" t="s">
        <v>69</v>
      </c>
      <c r="F3" s="10"/>
      <c r="H3" s="10" t="s">
        <v>41</v>
      </c>
      <c r="I3" s="11" t="s">
        <v>67</v>
      </c>
      <c r="J3" s="11" t="s">
        <v>68</v>
      </c>
    </row>
    <row r="4" spans="1:12" ht="22.5" customHeight="1">
      <c r="A4" s="10" t="s">
        <v>65</v>
      </c>
      <c r="C4" s="11" t="s">
        <v>42</v>
      </c>
      <c r="F4" s="10"/>
      <c r="H4" s="11" t="s">
        <v>104</v>
      </c>
    </row>
    <row r="5" spans="1:12" s="14" customFormat="1" ht="22.5" customHeight="1">
      <c r="A5" s="128" t="s">
        <v>27</v>
      </c>
      <c r="B5" s="121" t="s">
        <v>3</v>
      </c>
      <c r="C5" s="122"/>
      <c r="D5" s="123"/>
      <c r="E5" s="134" t="s">
        <v>28</v>
      </c>
      <c r="F5" s="128" t="s">
        <v>29</v>
      </c>
      <c r="G5" s="136" t="s">
        <v>30</v>
      </c>
      <c r="H5" s="137"/>
      <c r="I5" s="136" t="s">
        <v>31</v>
      </c>
      <c r="J5" s="137"/>
      <c r="K5" s="13" t="s">
        <v>40</v>
      </c>
      <c r="L5" s="128" t="s">
        <v>7</v>
      </c>
    </row>
    <row r="6" spans="1:12" s="14" customFormat="1" ht="22.5" customHeight="1">
      <c r="A6" s="129"/>
      <c r="B6" s="124"/>
      <c r="C6" s="125"/>
      <c r="D6" s="126"/>
      <c r="E6" s="135" t="s">
        <v>28</v>
      </c>
      <c r="F6" s="129" t="s">
        <v>29</v>
      </c>
      <c r="G6" s="15" t="s">
        <v>32</v>
      </c>
      <c r="H6" s="16" t="s">
        <v>33</v>
      </c>
      <c r="I6" s="15" t="s">
        <v>32</v>
      </c>
      <c r="J6" s="15" t="s">
        <v>33</v>
      </c>
      <c r="K6" s="17" t="s">
        <v>39</v>
      </c>
      <c r="L6" s="129"/>
    </row>
    <row r="7" spans="1:12" s="14" customFormat="1" ht="23.25" customHeight="1">
      <c r="A7" s="18"/>
      <c r="B7" s="146" t="s">
        <v>50</v>
      </c>
      <c r="C7" s="147"/>
      <c r="D7" s="148"/>
      <c r="E7" s="19"/>
      <c r="F7" s="18"/>
      <c r="G7" s="20"/>
      <c r="H7" s="21"/>
      <c r="I7" s="22"/>
      <c r="J7" s="23"/>
      <c r="K7" s="24"/>
      <c r="L7" s="18"/>
    </row>
    <row r="8" spans="1:12" ht="23.25" customHeight="1">
      <c r="A8" s="25">
        <v>1</v>
      </c>
      <c r="B8" s="88" t="s">
        <v>94</v>
      </c>
      <c r="C8" s="89"/>
      <c r="D8" s="90"/>
      <c r="E8" s="28">
        <v>253</v>
      </c>
      <c r="F8" s="25" t="s">
        <v>34</v>
      </c>
      <c r="G8" s="29">
        <v>115</v>
      </c>
      <c r="H8" s="30">
        <f t="shared" ref="H8" si="0">G8*E8</f>
        <v>29095</v>
      </c>
      <c r="I8" s="31">
        <v>72</v>
      </c>
      <c r="J8" s="32">
        <f>I8*E8</f>
        <v>18216</v>
      </c>
      <c r="K8" s="32">
        <f>J8+H8</f>
        <v>47311</v>
      </c>
      <c r="L8" s="3"/>
    </row>
    <row r="9" spans="1:12" ht="23.25" customHeight="1">
      <c r="A9" s="25">
        <v>2</v>
      </c>
      <c r="B9" s="26" t="s">
        <v>70</v>
      </c>
      <c r="C9" s="43"/>
      <c r="D9" s="27"/>
      <c r="E9" s="28">
        <v>68</v>
      </c>
      <c r="F9" s="25" t="s">
        <v>34</v>
      </c>
      <c r="G9" s="29">
        <v>175</v>
      </c>
      <c r="H9" s="30">
        <f t="shared" ref="H9:H16" si="1">G9*E9</f>
        <v>11900</v>
      </c>
      <c r="I9" s="31">
        <v>72</v>
      </c>
      <c r="J9" s="32">
        <f>I9*E9</f>
        <v>4896</v>
      </c>
      <c r="K9" s="32">
        <f>J9+H9</f>
        <v>16796</v>
      </c>
      <c r="L9" s="3"/>
    </row>
    <row r="10" spans="1:12" ht="23.25" customHeight="1">
      <c r="A10" s="25">
        <v>3</v>
      </c>
      <c r="B10" s="88" t="s">
        <v>95</v>
      </c>
      <c r="C10" s="89"/>
      <c r="D10" s="90"/>
      <c r="E10" s="28">
        <v>13</v>
      </c>
      <c r="F10" s="25" t="s">
        <v>35</v>
      </c>
      <c r="G10" s="29">
        <v>75</v>
      </c>
      <c r="H10" s="30">
        <f t="shared" si="1"/>
        <v>975</v>
      </c>
      <c r="I10" s="31">
        <v>0</v>
      </c>
      <c r="J10" s="32">
        <v>0</v>
      </c>
      <c r="K10" s="32">
        <f t="shared" ref="K10:K15" si="2">H10</f>
        <v>975</v>
      </c>
      <c r="L10" s="3"/>
    </row>
    <row r="11" spans="1:12" ht="23.25" customHeight="1">
      <c r="A11" s="25">
        <v>4</v>
      </c>
      <c r="B11" s="26" t="s">
        <v>71</v>
      </c>
      <c r="C11" s="43"/>
      <c r="D11" s="27"/>
      <c r="E11" s="28">
        <v>12</v>
      </c>
      <c r="F11" s="25" t="s">
        <v>35</v>
      </c>
      <c r="G11" s="29">
        <v>89</v>
      </c>
      <c r="H11" s="30">
        <f t="shared" ref="H11" si="3">G11*E11</f>
        <v>1068</v>
      </c>
      <c r="I11" s="31">
        <v>0</v>
      </c>
      <c r="J11" s="32">
        <v>0</v>
      </c>
      <c r="K11" s="32">
        <f t="shared" si="2"/>
        <v>1068</v>
      </c>
      <c r="L11" s="3"/>
    </row>
    <row r="12" spans="1:12" ht="23.25" customHeight="1">
      <c r="A12" s="25">
        <v>5</v>
      </c>
      <c r="B12" s="85" t="s">
        <v>91</v>
      </c>
      <c r="C12" s="79"/>
      <c r="D12" s="80"/>
      <c r="E12" s="28">
        <v>2</v>
      </c>
      <c r="F12" s="25" t="s">
        <v>35</v>
      </c>
      <c r="G12" s="29">
        <v>89</v>
      </c>
      <c r="H12" s="30">
        <v>89</v>
      </c>
      <c r="I12" s="31">
        <v>0</v>
      </c>
      <c r="J12" s="32">
        <v>0</v>
      </c>
      <c r="K12" s="32">
        <f t="shared" si="2"/>
        <v>89</v>
      </c>
      <c r="L12" s="84"/>
    </row>
    <row r="13" spans="1:12" ht="23.25" customHeight="1">
      <c r="A13" s="25">
        <v>6</v>
      </c>
      <c r="B13" s="48" t="s">
        <v>61</v>
      </c>
      <c r="C13" s="49"/>
      <c r="D13" s="50"/>
      <c r="E13" s="28">
        <v>1</v>
      </c>
      <c r="F13" s="25" t="s">
        <v>35</v>
      </c>
      <c r="G13" s="29">
        <v>59</v>
      </c>
      <c r="H13" s="30">
        <f t="shared" ref="H13" si="4">G13*E13</f>
        <v>59</v>
      </c>
      <c r="I13" s="31">
        <v>0</v>
      </c>
      <c r="J13" s="32">
        <v>0</v>
      </c>
      <c r="K13" s="32">
        <f t="shared" si="2"/>
        <v>59</v>
      </c>
      <c r="L13" s="3"/>
    </row>
    <row r="14" spans="1:12" ht="23.25" customHeight="1">
      <c r="A14" s="25">
        <v>7</v>
      </c>
      <c r="B14" s="88" t="s">
        <v>96</v>
      </c>
      <c r="C14" s="89"/>
      <c r="D14" s="90"/>
      <c r="E14" s="28">
        <v>1</v>
      </c>
      <c r="F14" s="25" t="s">
        <v>35</v>
      </c>
      <c r="G14" s="29">
        <v>656</v>
      </c>
      <c r="H14" s="30">
        <f>G14*E14</f>
        <v>656</v>
      </c>
      <c r="I14" s="31">
        <v>0</v>
      </c>
      <c r="J14" s="32">
        <v>0</v>
      </c>
      <c r="K14" s="32">
        <f t="shared" si="2"/>
        <v>656</v>
      </c>
      <c r="L14" s="3"/>
    </row>
    <row r="15" spans="1:12" ht="23.25" customHeight="1">
      <c r="A15" s="25">
        <v>8</v>
      </c>
      <c r="B15" s="75" t="s">
        <v>90</v>
      </c>
      <c r="C15" s="76"/>
      <c r="D15" s="77"/>
      <c r="E15" s="28">
        <v>1</v>
      </c>
      <c r="F15" s="25" t="s">
        <v>35</v>
      </c>
      <c r="G15" s="29">
        <v>1048</v>
      </c>
      <c r="H15" s="30">
        <f>G15*E15</f>
        <v>1048</v>
      </c>
      <c r="I15" s="31">
        <v>0</v>
      </c>
      <c r="J15" s="32">
        <v>0</v>
      </c>
      <c r="K15" s="32">
        <f t="shared" si="2"/>
        <v>1048</v>
      </c>
      <c r="L15" s="3"/>
    </row>
    <row r="16" spans="1:12" ht="23.25" customHeight="1">
      <c r="A16" s="25">
        <v>9</v>
      </c>
      <c r="B16" s="140" t="s">
        <v>72</v>
      </c>
      <c r="C16" s="141"/>
      <c r="D16" s="142"/>
      <c r="E16" s="28">
        <v>4</v>
      </c>
      <c r="F16" s="25" t="s">
        <v>34</v>
      </c>
      <c r="G16" s="29">
        <v>38</v>
      </c>
      <c r="H16" s="30">
        <f t="shared" si="1"/>
        <v>152</v>
      </c>
      <c r="I16" s="33">
        <v>0</v>
      </c>
      <c r="J16" s="32">
        <f t="shared" ref="J16" si="5">I16*E16</f>
        <v>0</v>
      </c>
      <c r="K16" s="32">
        <f>J16+H16</f>
        <v>152</v>
      </c>
      <c r="L16" s="3"/>
    </row>
    <row r="17" spans="1:12" ht="23.25" customHeight="1">
      <c r="A17" s="25">
        <v>10</v>
      </c>
      <c r="B17" s="140" t="s">
        <v>73</v>
      </c>
      <c r="C17" s="141"/>
      <c r="D17" s="142"/>
      <c r="E17" s="28">
        <v>25</v>
      </c>
      <c r="F17" s="25" t="s">
        <v>35</v>
      </c>
      <c r="G17" s="29">
        <v>3</v>
      </c>
      <c r="H17" s="30">
        <f t="shared" ref="H17" si="6">G17*E17</f>
        <v>75</v>
      </c>
      <c r="I17" s="33">
        <v>0</v>
      </c>
      <c r="J17" s="32">
        <f t="shared" ref="J17" si="7">I17*E17</f>
        <v>0</v>
      </c>
      <c r="K17" s="32">
        <f>SUM(H17+J17)</f>
        <v>75</v>
      </c>
      <c r="L17" s="3"/>
    </row>
    <row r="18" spans="1:12" ht="23.25" customHeight="1">
      <c r="A18" s="104"/>
      <c r="B18" s="105"/>
      <c r="C18" s="106"/>
      <c r="D18" s="107"/>
      <c r="E18" s="108"/>
      <c r="F18" s="104"/>
      <c r="G18" s="109"/>
      <c r="H18" s="97"/>
      <c r="I18" s="110"/>
      <c r="J18" s="111"/>
      <c r="K18" s="111"/>
      <c r="L18" s="81"/>
    </row>
    <row r="19" spans="1:12" ht="22.5" customHeight="1">
      <c r="A19" s="35"/>
      <c r="B19" s="130" t="s">
        <v>43</v>
      </c>
      <c r="C19" s="131"/>
      <c r="D19" s="132"/>
      <c r="E19" s="36"/>
      <c r="F19" s="35"/>
      <c r="G19" s="37"/>
      <c r="H19" s="38"/>
      <c r="I19" s="39"/>
      <c r="J19" s="40"/>
      <c r="K19" s="41">
        <f>SUM(K8:K18)</f>
        <v>68229</v>
      </c>
      <c r="L19" s="42"/>
    </row>
    <row r="20" spans="1:12" s="44" customFormat="1" ht="22.5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1:12" s="44" customFormat="1" ht="22.5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</row>
    <row r="22" spans="1:12" s="44" customFormat="1" ht="22.5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</row>
    <row r="23" spans="1:12" s="44" customFormat="1" ht="22.5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</row>
    <row r="24" spans="1:12" ht="22.5" customHeight="1">
      <c r="A24" s="10" t="s">
        <v>66</v>
      </c>
      <c r="C24" s="11" t="s">
        <v>92</v>
      </c>
      <c r="K24" s="133" t="s">
        <v>99</v>
      </c>
      <c r="L24" s="133"/>
    </row>
    <row r="25" spans="1:12" ht="22.5" customHeight="1">
      <c r="A25" s="10" t="s">
        <v>63</v>
      </c>
      <c r="C25" s="2" t="s">
        <v>93</v>
      </c>
      <c r="F25" s="10"/>
      <c r="H25" s="10" t="s">
        <v>1</v>
      </c>
      <c r="K25" s="133" t="s">
        <v>26</v>
      </c>
      <c r="L25" s="133"/>
    </row>
    <row r="26" spans="1:12" ht="22.5" customHeight="1">
      <c r="A26" s="10" t="s">
        <v>64</v>
      </c>
      <c r="C26" s="11" t="s">
        <v>69</v>
      </c>
      <c r="F26" s="10"/>
      <c r="H26" s="10" t="s">
        <v>41</v>
      </c>
      <c r="I26" s="11" t="s">
        <v>67</v>
      </c>
      <c r="J26" s="11" t="s">
        <v>68</v>
      </c>
    </row>
    <row r="27" spans="1:12" ht="22.5" customHeight="1">
      <c r="A27" s="10" t="s">
        <v>65</v>
      </c>
      <c r="C27" s="11" t="s">
        <v>42</v>
      </c>
      <c r="F27" s="10"/>
      <c r="H27" s="11" t="s">
        <v>104</v>
      </c>
    </row>
    <row r="28" spans="1:12" s="14" customFormat="1" ht="22.5" customHeight="1">
      <c r="A28" s="128" t="s">
        <v>27</v>
      </c>
      <c r="B28" s="121" t="s">
        <v>3</v>
      </c>
      <c r="C28" s="122"/>
      <c r="D28" s="123"/>
      <c r="E28" s="134" t="s">
        <v>28</v>
      </c>
      <c r="F28" s="128" t="s">
        <v>29</v>
      </c>
      <c r="G28" s="136" t="s">
        <v>30</v>
      </c>
      <c r="H28" s="137"/>
      <c r="I28" s="136" t="s">
        <v>31</v>
      </c>
      <c r="J28" s="137"/>
      <c r="K28" s="86" t="s">
        <v>40</v>
      </c>
      <c r="L28" s="128" t="s">
        <v>7</v>
      </c>
    </row>
    <row r="29" spans="1:12" s="14" customFormat="1" ht="22.5" customHeight="1">
      <c r="A29" s="129"/>
      <c r="B29" s="124"/>
      <c r="C29" s="125"/>
      <c r="D29" s="126"/>
      <c r="E29" s="135" t="s">
        <v>28</v>
      </c>
      <c r="F29" s="129" t="s">
        <v>29</v>
      </c>
      <c r="G29" s="15" t="s">
        <v>32</v>
      </c>
      <c r="H29" s="16" t="s">
        <v>33</v>
      </c>
      <c r="I29" s="15" t="s">
        <v>32</v>
      </c>
      <c r="J29" s="15" t="s">
        <v>33</v>
      </c>
      <c r="K29" s="87" t="s">
        <v>39</v>
      </c>
      <c r="L29" s="129"/>
    </row>
    <row r="30" spans="1:12" s="34" customFormat="1" ht="22.5" customHeight="1">
      <c r="A30" s="114"/>
      <c r="B30" s="138" t="s">
        <v>58</v>
      </c>
      <c r="C30" s="138"/>
      <c r="D30" s="138"/>
      <c r="E30" s="115"/>
      <c r="F30" s="114"/>
      <c r="G30" s="114"/>
      <c r="H30" s="114"/>
      <c r="I30" s="114"/>
      <c r="J30" s="114"/>
      <c r="K30" s="116">
        <f>K19</f>
        <v>68229</v>
      </c>
      <c r="L30" s="114"/>
    </row>
    <row r="31" spans="1:12" ht="23.25" customHeight="1">
      <c r="A31" s="92">
        <v>11</v>
      </c>
      <c r="B31" s="143" t="s">
        <v>97</v>
      </c>
      <c r="C31" s="144"/>
      <c r="D31" s="145"/>
      <c r="E31" s="30">
        <v>2</v>
      </c>
      <c r="F31" s="92" t="s">
        <v>35</v>
      </c>
      <c r="G31" s="93">
        <v>10</v>
      </c>
      <c r="H31" s="30">
        <f>G31*E31</f>
        <v>20</v>
      </c>
      <c r="I31" s="112">
        <v>0</v>
      </c>
      <c r="J31" s="113">
        <f>I31*E31</f>
        <v>0</v>
      </c>
      <c r="K31" s="113">
        <f>SUM(H31+J31)</f>
        <v>20</v>
      </c>
      <c r="L31" s="92"/>
    </row>
    <row r="32" spans="1:12" ht="23.25" customHeight="1">
      <c r="A32" s="25">
        <v>12</v>
      </c>
      <c r="B32" s="140" t="s">
        <v>98</v>
      </c>
      <c r="C32" s="141"/>
      <c r="D32" s="142"/>
      <c r="E32" s="28">
        <v>2</v>
      </c>
      <c r="F32" s="25" t="s">
        <v>35</v>
      </c>
      <c r="G32" s="29">
        <v>75</v>
      </c>
      <c r="H32" s="30">
        <f t="shared" ref="H32" si="8">G32*E32</f>
        <v>150</v>
      </c>
      <c r="I32" s="33">
        <v>0</v>
      </c>
      <c r="J32" s="32">
        <f t="shared" ref="J32" si="9">I32*E32</f>
        <v>0</v>
      </c>
      <c r="K32" s="32">
        <f>SUM(H32+J32)</f>
        <v>150</v>
      </c>
      <c r="L32" s="25"/>
    </row>
    <row r="33" spans="1:12" s="34" customFormat="1" ht="23.25" customHeight="1">
      <c r="A33" s="92">
        <v>13</v>
      </c>
      <c r="B33" s="139" t="s">
        <v>56</v>
      </c>
      <c r="C33" s="139"/>
      <c r="D33" s="139"/>
      <c r="E33" s="100">
        <v>4</v>
      </c>
      <c r="F33" s="101" t="s">
        <v>37</v>
      </c>
      <c r="G33" s="100">
        <v>122</v>
      </c>
      <c r="H33" s="100">
        <f>G33*E33</f>
        <v>488</v>
      </c>
      <c r="I33" s="102">
        <v>0</v>
      </c>
      <c r="J33" s="103">
        <f>I33*E33</f>
        <v>0</v>
      </c>
      <c r="K33" s="103">
        <f>J33+H33</f>
        <v>488</v>
      </c>
      <c r="L33" s="101"/>
    </row>
    <row r="34" spans="1:12" s="34" customFormat="1" ht="23.25" customHeight="1">
      <c r="A34" s="25">
        <v>14</v>
      </c>
      <c r="B34" s="91" t="s">
        <v>57</v>
      </c>
      <c r="C34" s="83"/>
      <c r="D34" s="82"/>
      <c r="E34" s="72">
        <v>2</v>
      </c>
      <c r="F34" s="71" t="s">
        <v>51</v>
      </c>
      <c r="G34" s="72">
        <v>20</v>
      </c>
      <c r="H34" s="72">
        <f>G34*E34</f>
        <v>40</v>
      </c>
      <c r="I34" s="73">
        <v>0</v>
      </c>
      <c r="J34" s="74">
        <f>I34*E34</f>
        <v>0</v>
      </c>
      <c r="K34" s="74">
        <f>J34+H34</f>
        <v>40</v>
      </c>
      <c r="L34" s="71"/>
    </row>
    <row r="35" spans="1:12" s="34" customFormat="1" ht="23.25" customHeight="1">
      <c r="A35" s="25">
        <v>15</v>
      </c>
      <c r="B35" s="91" t="s">
        <v>74</v>
      </c>
      <c r="C35" s="91"/>
      <c r="D35" s="91"/>
      <c r="E35" s="72">
        <v>1</v>
      </c>
      <c r="F35" s="71" t="s">
        <v>36</v>
      </c>
      <c r="G35" s="72">
        <v>1000</v>
      </c>
      <c r="H35" s="72">
        <f>G35*E35</f>
        <v>1000</v>
      </c>
      <c r="I35" s="73">
        <v>0</v>
      </c>
      <c r="J35" s="74">
        <f>I35*E35</f>
        <v>0</v>
      </c>
      <c r="K35" s="74">
        <f>J35+H35</f>
        <v>1000</v>
      </c>
      <c r="L35" s="71" t="s">
        <v>76</v>
      </c>
    </row>
    <row r="36" spans="1:12" s="34" customFormat="1" ht="22.5" customHeight="1">
      <c r="A36" s="25">
        <v>16</v>
      </c>
      <c r="B36" s="91" t="s">
        <v>75</v>
      </c>
      <c r="C36" s="91"/>
      <c r="D36" s="91"/>
      <c r="E36" s="72">
        <v>1</v>
      </c>
      <c r="F36" s="71" t="s">
        <v>36</v>
      </c>
      <c r="G36" s="72">
        <v>2500</v>
      </c>
      <c r="H36" s="72">
        <f>G36*E36</f>
        <v>2500</v>
      </c>
      <c r="I36" s="73">
        <v>0</v>
      </c>
      <c r="J36" s="74">
        <f>I36*E36</f>
        <v>0</v>
      </c>
      <c r="K36" s="74">
        <f>J36+H36</f>
        <v>2500</v>
      </c>
      <c r="L36" s="71" t="s">
        <v>77</v>
      </c>
    </row>
    <row r="37" spans="1:12" s="34" customFormat="1" ht="22.5" customHeight="1">
      <c r="A37" s="104"/>
      <c r="B37" s="94"/>
      <c r="C37" s="95"/>
      <c r="D37" s="96"/>
      <c r="E37" s="97"/>
      <c r="F37" s="81"/>
      <c r="G37" s="98"/>
      <c r="H37" s="97"/>
      <c r="I37" s="117"/>
      <c r="J37" s="99"/>
      <c r="K37" s="99"/>
      <c r="L37" s="81"/>
    </row>
    <row r="38" spans="1:12" ht="22.5" customHeight="1">
      <c r="A38" s="35"/>
      <c r="B38" s="130" t="s">
        <v>38</v>
      </c>
      <c r="C38" s="131"/>
      <c r="D38" s="132"/>
      <c r="E38" s="36"/>
      <c r="F38" s="35"/>
      <c r="G38" s="37"/>
      <c r="H38" s="38"/>
      <c r="I38" s="39"/>
      <c r="J38" s="40"/>
      <c r="K38" s="41">
        <f>SUM(K30:K36)</f>
        <v>72427</v>
      </c>
      <c r="L38" s="42"/>
    </row>
    <row r="39" spans="1:12" s="34" customFormat="1" ht="22.5" customHeight="1">
      <c r="E39" s="78"/>
    </row>
    <row r="40" spans="1:12" s="44" customFormat="1" ht="22.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2" s="44" customFormat="1" ht="22.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</row>
    <row r="42" spans="1:12" s="44" customFormat="1" ht="22.5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2" s="44" customFormat="1" ht="22.5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12" s="44" customFormat="1" ht="22.5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12" s="44" customFormat="1" ht="22.5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</row>
  </sheetData>
  <mergeCells count="27">
    <mergeCell ref="B19:D19"/>
    <mergeCell ref="B16:D16"/>
    <mergeCell ref="B31:D31"/>
    <mergeCell ref="A5:A6"/>
    <mergeCell ref="B7:D7"/>
    <mergeCell ref="B5:D6"/>
    <mergeCell ref="B17:D17"/>
    <mergeCell ref="E5:E6"/>
    <mergeCell ref="F5:F6"/>
    <mergeCell ref="G5:H5"/>
    <mergeCell ref="K1:L1"/>
    <mergeCell ref="K2:L2"/>
    <mergeCell ref="L5:L6"/>
    <mergeCell ref="I5:J5"/>
    <mergeCell ref="B38:D38"/>
    <mergeCell ref="K24:L24"/>
    <mergeCell ref="K25:L25"/>
    <mergeCell ref="A28:A29"/>
    <mergeCell ref="B28:D29"/>
    <mergeCell ref="E28:E29"/>
    <mergeCell ref="F28:F29"/>
    <mergeCell ref="G28:H28"/>
    <mergeCell ref="I28:J28"/>
    <mergeCell ref="L28:L29"/>
    <mergeCell ref="B30:D30"/>
    <mergeCell ref="B33:D33"/>
    <mergeCell ref="B32:D32"/>
  </mergeCells>
  <phoneticPr fontId="0" type="noConversion"/>
  <pageMargins left="0.78740157480314965" right="0.19685039370078741" top="0.59055118110236227" bottom="0" header="0.31496062992125984" footer="0.19685039370078741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2"/>
  <sheetViews>
    <sheetView workbookViewId="0">
      <selection activeCell="E7" sqref="E7"/>
    </sheetView>
  </sheetViews>
  <sheetFormatPr defaultRowHeight="21.75"/>
  <cols>
    <col min="1" max="1" width="7.625" style="2" customWidth="1"/>
    <col min="2" max="2" width="4.125" style="2" customWidth="1"/>
    <col min="3" max="3" width="15.75" style="2" customWidth="1"/>
    <col min="4" max="4" width="9.125" style="2" customWidth="1"/>
    <col min="5" max="5" width="15.625" style="2" customWidth="1"/>
    <col min="6" max="6" width="9" style="2"/>
    <col min="7" max="7" width="14.75" style="2" customWidth="1"/>
    <col min="8" max="8" width="10" style="2" customWidth="1"/>
    <col min="9" max="16384" width="9" style="2"/>
  </cols>
  <sheetData>
    <row r="1" spans="1:8" ht="26.25">
      <c r="A1" s="127" t="s">
        <v>53</v>
      </c>
      <c r="B1" s="127"/>
      <c r="C1" s="127"/>
      <c r="D1" s="127"/>
      <c r="E1" s="127"/>
      <c r="F1" s="127"/>
      <c r="G1" s="127"/>
      <c r="H1" s="120" t="s">
        <v>0</v>
      </c>
    </row>
    <row r="2" spans="1:8" s="11" customFormat="1" ht="27.75" customHeight="1">
      <c r="A2" s="10" t="s">
        <v>78</v>
      </c>
      <c r="B2" s="51" t="s">
        <v>101</v>
      </c>
      <c r="C2" s="51"/>
      <c r="D2" s="51"/>
      <c r="E2" s="51"/>
      <c r="F2" s="51"/>
      <c r="G2" s="51"/>
    </row>
    <row r="3" spans="1:8" s="11" customFormat="1" ht="27.75" customHeight="1">
      <c r="A3" s="10" t="s">
        <v>88</v>
      </c>
      <c r="B3" s="10"/>
      <c r="C3" s="46" t="s">
        <v>102</v>
      </c>
      <c r="D3" s="46"/>
      <c r="E3" s="46"/>
      <c r="F3" s="46"/>
      <c r="G3" s="46"/>
      <c r="H3" s="46"/>
    </row>
    <row r="4" spans="1:8" s="11" customFormat="1" ht="23.25">
      <c r="A4" s="10" t="s">
        <v>41</v>
      </c>
      <c r="B4" s="10"/>
      <c r="C4" s="11" t="s">
        <v>67</v>
      </c>
      <c r="D4" s="46" t="s">
        <v>68</v>
      </c>
    </row>
    <row r="5" spans="1:8" s="11" customFormat="1" ht="23.25">
      <c r="A5" s="10" t="s">
        <v>44</v>
      </c>
      <c r="B5" s="10"/>
      <c r="C5" s="11" t="s">
        <v>45</v>
      </c>
    </row>
    <row r="6" spans="1:8" s="11" customFormat="1" ht="23.25">
      <c r="A6" s="10" t="s">
        <v>79</v>
      </c>
      <c r="B6" s="10"/>
      <c r="D6" s="11" t="s">
        <v>81</v>
      </c>
    </row>
    <row r="7" spans="1:8" s="11" customFormat="1" ht="23.25">
      <c r="A7" s="10" t="s">
        <v>1</v>
      </c>
      <c r="B7" s="10"/>
    </row>
    <row r="8" spans="1:8" s="11" customFormat="1" ht="23.25">
      <c r="A8" s="10" t="s">
        <v>80</v>
      </c>
      <c r="B8" s="10"/>
      <c r="D8" s="11" t="s">
        <v>103</v>
      </c>
    </row>
    <row r="9" spans="1:8" s="11" customFormat="1" ht="23.25">
      <c r="A9" s="10" t="s">
        <v>106</v>
      </c>
      <c r="B9" s="10"/>
      <c r="D9" s="47"/>
    </row>
    <row r="10" spans="1:8" s="11" customFormat="1" ht="23.25">
      <c r="A10" s="52" t="s">
        <v>2</v>
      </c>
      <c r="B10" s="121" t="s">
        <v>3</v>
      </c>
      <c r="C10" s="122"/>
      <c r="D10" s="123"/>
      <c r="E10" s="52" t="s">
        <v>4</v>
      </c>
      <c r="F10" s="128" t="s">
        <v>5</v>
      </c>
      <c r="G10" s="52" t="s">
        <v>6</v>
      </c>
      <c r="H10" s="128" t="s">
        <v>7</v>
      </c>
    </row>
    <row r="11" spans="1:8" s="11" customFormat="1" ht="23.25">
      <c r="A11" s="15" t="s">
        <v>8</v>
      </c>
      <c r="B11" s="124"/>
      <c r="C11" s="125"/>
      <c r="D11" s="126"/>
      <c r="E11" s="15" t="s">
        <v>9</v>
      </c>
      <c r="F11" s="129"/>
      <c r="G11" s="15" t="s">
        <v>9</v>
      </c>
      <c r="H11" s="129"/>
    </row>
    <row r="12" spans="1:8" s="11" customFormat="1" ht="23.25">
      <c r="A12" s="16">
        <v>1</v>
      </c>
      <c r="B12" s="53" t="s">
        <v>10</v>
      </c>
      <c r="C12" s="54"/>
      <c r="D12" s="55"/>
      <c r="E12" s="56">
        <f>ปร.4!K38</f>
        <v>72427</v>
      </c>
      <c r="F12" s="57">
        <v>1.2734000000000001</v>
      </c>
      <c r="G12" s="56">
        <f>F12*E12</f>
        <v>92228.541800000006</v>
      </c>
      <c r="H12" s="16" t="s">
        <v>89</v>
      </c>
    </row>
    <row r="13" spans="1:8" s="11" customFormat="1" ht="23.25">
      <c r="A13" s="16">
        <v>2</v>
      </c>
      <c r="B13" s="53" t="s">
        <v>11</v>
      </c>
      <c r="C13" s="54"/>
      <c r="D13" s="55"/>
      <c r="E13" s="56"/>
      <c r="F13" s="57"/>
      <c r="G13" s="56"/>
      <c r="H13" s="58"/>
    </row>
    <row r="14" spans="1:8" s="11" customFormat="1" ht="23.25">
      <c r="A14" s="16">
        <v>3</v>
      </c>
      <c r="B14" s="53" t="s">
        <v>12</v>
      </c>
      <c r="C14" s="54"/>
      <c r="D14" s="55"/>
      <c r="E14" s="58"/>
      <c r="F14" s="58"/>
      <c r="G14" s="59"/>
      <c r="H14" s="58"/>
    </row>
    <row r="15" spans="1:8" s="11" customFormat="1" ht="23.25">
      <c r="A15" s="16">
        <v>4</v>
      </c>
      <c r="B15" s="53" t="s">
        <v>13</v>
      </c>
      <c r="C15" s="54"/>
      <c r="D15" s="55"/>
      <c r="E15" s="58"/>
      <c r="F15" s="58"/>
      <c r="G15" s="59"/>
      <c r="H15" s="58"/>
    </row>
    <row r="16" spans="1:8" s="11" customFormat="1" ht="23.25">
      <c r="A16" s="58"/>
      <c r="B16" s="53" t="s">
        <v>48</v>
      </c>
      <c r="C16" s="54"/>
      <c r="D16" s="55"/>
      <c r="E16" s="58"/>
      <c r="F16" s="58"/>
      <c r="G16" s="60"/>
      <c r="H16" s="58"/>
    </row>
    <row r="17" spans="1:10" s="11" customFormat="1" ht="23.25">
      <c r="A17" s="58"/>
      <c r="B17" s="53" t="s">
        <v>49</v>
      </c>
      <c r="C17" s="54"/>
      <c r="D17" s="55"/>
      <c r="E17" s="58"/>
      <c r="F17" s="58"/>
      <c r="G17" s="60"/>
      <c r="H17" s="58"/>
    </row>
    <row r="18" spans="1:10" s="11" customFormat="1" ht="23.25">
      <c r="A18" s="58"/>
      <c r="B18" s="53" t="s">
        <v>54</v>
      </c>
      <c r="C18" s="54"/>
      <c r="D18" s="55"/>
      <c r="E18" s="58"/>
      <c r="F18" s="58"/>
      <c r="G18" s="60"/>
      <c r="H18" s="58"/>
    </row>
    <row r="19" spans="1:10" s="11" customFormat="1" ht="23.25">
      <c r="A19" s="58"/>
      <c r="B19" s="53" t="s">
        <v>14</v>
      </c>
      <c r="C19" s="54"/>
      <c r="D19" s="61"/>
      <c r="E19" s="62"/>
      <c r="F19" s="63"/>
      <c r="G19" s="56">
        <f>SUM(G12:G18)</f>
        <v>92228.541800000006</v>
      </c>
      <c r="H19" s="58"/>
    </row>
    <row r="20" spans="1:10" s="11" customFormat="1" ht="23.25">
      <c r="A20" s="58"/>
      <c r="B20" s="64" t="s">
        <v>15</v>
      </c>
      <c r="C20" s="54"/>
      <c r="D20" s="65"/>
      <c r="E20" s="65"/>
      <c r="F20" s="65"/>
      <c r="G20" s="66">
        <v>92000</v>
      </c>
      <c r="H20" s="67"/>
    </row>
    <row r="21" spans="1:10" s="11" customFormat="1" ht="23.25">
      <c r="A21" s="58"/>
      <c r="B21" s="68" t="s">
        <v>16</v>
      </c>
      <c r="C21" s="54"/>
      <c r="D21" s="62"/>
      <c r="E21" s="69" t="str">
        <f>BAHTTEXT(G20)</f>
        <v>เก้าหมื่นสองพันบาทถ้วน</v>
      </c>
      <c r="F21" s="62"/>
      <c r="G21" s="62"/>
      <c r="H21" s="63"/>
    </row>
    <row r="22" spans="1:10" s="11" customFormat="1" ht="23.25">
      <c r="A22" s="58"/>
      <c r="B22" s="68" t="s">
        <v>17</v>
      </c>
      <c r="C22" s="54"/>
      <c r="D22" s="66">
        <v>1284</v>
      </c>
      <c r="E22" s="62" t="s">
        <v>18</v>
      </c>
      <c r="F22" s="62"/>
      <c r="G22" s="62"/>
      <c r="H22" s="63"/>
    </row>
    <row r="23" spans="1:10" s="11" customFormat="1" ht="23.25">
      <c r="A23" s="58"/>
      <c r="B23" s="68" t="s">
        <v>19</v>
      </c>
      <c r="C23" s="54"/>
      <c r="D23" s="70">
        <v>0</v>
      </c>
      <c r="E23" s="62" t="s">
        <v>20</v>
      </c>
      <c r="F23" s="62"/>
      <c r="G23" s="62"/>
      <c r="H23" s="63"/>
    </row>
    <row r="24" spans="1:10" s="11" customFormat="1" ht="23.25">
      <c r="A24" s="149" t="s">
        <v>47</v>
      </c>
      <c r="B24" s="149"/>
      <c r="C24" s="149"/>
      <c r="D24" s="149"/>
      <c r="E24" s="149"/>
      <c r="F24" s="149"/>
      <c r="G24" s="149"/>
      <c r="H24" s="149"/>
    </row>
    <row r="25" spans="1:10" s="11" customFormat="1" ht="26.25">
      <c r="A25" s="151"/>
      <c r="B25" s="151"/>
      <c r="C25" s="151"/>
      <c r="D25" s="151"/>
      <c r="E25" s="151"/>
      <c r="F25" s="151"/>
      <c r="G25" s="151"/>
      <c r="H25" s="151"/>
      <c r="I25" s="151"/>
      <c r="J25" s="151"/>
    </row>
    <row r="26" spans="1:10" s="11" customFormat="1" ht="23.25">
      <c r="J26" s="2"/>
    </row>
    <row r="27" spans="1:10" s="11" customFormat="1" ht="23.25">
      <c r="J27" s="7"/>
    </row>
    <row r="28" spans="1:10" s="11" customFormat="1" ht="23.25">
      <c r="J28" s="7"/>
    </row>
    <row r="29" spans="1:10" s="11" customFormat="1" ht="23.25"/>
    <row r="30" spans="1:10" s="11" customFormat="1" ht="23.25"/>
    <row r="31" spans="1:10" s="11" customFormat="1" ht="23.25"/>
    <row r="32" spans="1:10" s="11" customFormat="1" ht="23.25"/>
  </sheetData>
  <mergeCells count="5">
    <mergeCell ref="A1:G1"/>
    <mergeCell ref="B10:D11"/>
    <mergeCell ref="F10:F11"/>
    <mergeCell ref="H10:H11"/>
    <mergeCell ref="A24:H24"/>
  </mergeCells>
  <pageMargins left="0.7" right="0.16" top="0.75" bottom="0.32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3"/>
  <sheetViews>
    <sheetView workbookViewId="0">
      <selection activeCell="C1" sqref="C1"/>
    </sheetView>
  </sheetViews>
  <sheetFormatPr defaultRowHeight="22.5" customHeight="1"/>
  <cols>
    <col min="1" max="1" width="7" style="11" customWidth="1"/>
    <col min="2" max="3" width="6.75" style="11" customWidth="1"/>
    <col min="4" max="4" width="25.625" style="11" customWidth="1"/>
    <col min="5" max="5" width="9" style="12"/>
    <col min="6" max="6" width="8" style="11" customWidth="1"/>
    <col min="7" max="7" width="10.125" style="11" customWidth="1"/>
    <col min="8" max="8" width="10.875" style="11" customWidth="1"/>
    <col min="9" max="9" width="10.25" style="11" customWidth="1"/>
    <col min="10" max="10" width="10.125" style="11" customWidth="1"/>
    <col min="11" max="11" width="14" style="11" customWidth="1"/>
    <col min="12" max="12" width="9" style="11" customWidth="1"/>
    <col min="13" max="16384" width="9" style="11"/>
  </cols>
  <sheetData>
    <row r="1" spans="1:12" ht="22.5" customHeight="1">
      <c r="A1" s="10" t="s">
        <v>66</v>
      </c>
      <c r="C1" s="11" t="s">
        <v>92</v>
      </c>
      <c r="K1" s="133" t="s">
        <v>55</v>
      </c>
      <c r="L1" s="133"/>
    </row>
    <row r="2" spans="1:12" ht="22.5" customHeight="1">
      <c r="A2" s="10" t="s">
        <v>63</v>
      </c>
      <c r="C2" s="2" t="s">
        <v>93</v>
      </c>
      <c r="F2" s="10"/>
      <c r="H2" s="10" t="s">
        <v>1</v>
      </c>
      <c r="K2" s="133" t="s">
        <v>26</v>
      </c>
      <c r="L2" s="133"/>
    </row>
    <row r="3" spans="1:12" ht="22.5" customHeight="1">
      <c r="A3" s="10" t="s">
        <v>64</v>
      </c>
      <c r="C3" s="11" t="s">
        <v>69</v>
      </c>
      <c r="F3" s="10"/>
      <c r="H3" s="10" t="s">
        <v>41</v>
      </c>
      <c r="I3" s="11" t="s">
        <v>67</v>
      </c>
      <c r="J3" s="11" t="s">
        <v>68</v>
      </c>
    </row>
    <row r="4" spans="1:12" ht="22.5" customHeight="1">
      <c r="A4" s="10" t="s">
        <v>65</v>
      </c>
      <c r="C4" s="11" t="s">
        <v>42</v>
      </c>
      <c r="F4" s="10"/>
      <c r="H4" s="11" t="s">
        <v>105</v>
      </c>
    </row>
    <row r="5" spans="1:12" s="14" customFormat="1" ht="22.5" customHeight="1">
      <c r="A5" s="128" t="s">
        <v>27</v>
      </c>
      <c r="B5" s="121" t="s">
        <v>3</v>
      </c>
      <c r="C5" s="122"/>
      <c r="D5" s="123"/>
      <c r="E5" s="134" t="s">
        <v>28</v>
      </c>
      <c r="F5" s="128" t="s">
        <v>29</v>
      </c>
      <c r="G5" s="136" t="s">
        <v>30</v>
      </c>
      <c r="H5" s="137"/>
      <c r="I5" s="136" t="s">
        <v>31</v>
      </c>
      <c r="J5" s="137"/>
      <c r="K5" s="118" t="s">
        <v>40</v>
      </c>
      <c r="L5" s="128" t="s">
        <v>7</v>
      </c>
    </row>
    <row r="6" spans="1:12" s="14" customFormat="1" ht="22.5" customHeight="1">
      <c r="A6" s="129"/>
      <c r="B6" s="124"/>
      <c r="C6" s="125"/>
      <c r="D6" s="126"/>
      <c r="E6" s="135" t="s">
        <v>28</v>
      </c>
      <c r="F6" s="129" t="s">
        <v>29</v>
      </c>
      <c r="G6" s="15" t="s">
        <v>32</v>
      </c>
      <c r="H6" s="16" t="s">
        <v>33</v>
      </c>
      <c r="I6" s="15" t="s">
        <v>32</v>
      </c>
      <c r="J6" s="15" t="s">
        <v>33</v>
      </c>
      <c r="K6" s="119" t="s">
        <v>39</v>
      </c>
      <c r="L6" s="129"/>
    </row>
    <row r="7" spans="1:12" s="14" customFormat="1" ht="23.25" customHeight="1">
      <c r="A7" s="52"/>
      <c r="B7" s="152" t="s">
        <v>50</v>
      </c>
      <c r="C7" s="153"/>
      <c r="D7" s="154"/>
      <c r="E7" s="155"/>
      <c r="F7" s="52"/>
      <c r="G7" s="156"/>
      <c r="H7" s="157"/>
      <c r="I7" s="158"/>
      <c r="J7" s="159"/>
      <c r="K7" s="160"/>
      <c r="L7" s="52"/>
    </row>
    <row r="8" spans="1:12" ht="23.25" customHeight="1">
      <c r="A8" s="71">
        <v>1</v>
      </c>
      <c r="B8" s="83" t="s">
        <v>94</v>
      </c>
      <c r="C8" s="171"/>
      <c r="D8" s="82"/>
      <c r="E8" s="72">
        <v>253</v>
      </c>
      <c r="F8" s="71" t="s">
        <v>34</v>
      </c>
      <c r="G8" s="172">
        <v>115</v>
      </c>
      <c r="H8" s="72">
        <f t="shared" ref="H8:H17" si="0">G8*E8</f>
        <v>29095</v>
      </c>
      <c r="I8" s="173">
        <v>72</v>
      </c>
      <c r="J8" s="74">
        <f>I8*E8</f>
        <v>18216</v>
      </c>
      <c r="K8" s="74">
        <f>J8+H8</f>
        <v>47311</v>
      </c>
      <c r="L8" s="174"/>
    </row>
    <row r="9" spans="1:12" ht="23.25" customHeight="1">
      <c r="A9" s="71">
        <v>2</v>
      </c>
      <c r="B9" s="83" t="s">
        <v>70</v>
      </c>
      <c r="C9" s="171"/>
      <c r="D9" s="82"/>
      <c r="E9" s="72">
        <v>68</v>
      </c>
      <c r="F9" s="71" t="s">
        <v>34</v>
      </c>
      <c r="G9" s="172">
        <v>175</v>
      </c>
      <c r="H9" s="72">
        <f t="shared" si="0"/>
        <v>11900</v>
      </c>
      <c r="I9" s="173">
        <v>72</v>
      </c>
      <c r="J9" s="74">
        <f>I9*E9</f>
        <v>4896</v>
      </c>
      <c r="K9" s="74">
        <f>J9+H9</f>
        <v>16796</v>
      </c>
      <c r="L9" s="174"/>
    </row>
    <row r="10" spans="1:12" ht="23.25" customHeight="1">
      <c r="A10" s="71">
        <v>3</v>
      </c>
      <c r="B10" s="83" t="s">
        <v>95</v>
      </c>
      <c r="C10" s="171"/>
      <c r="D10" s="82"/>
      <c r="E10" s="72">
        <v>13</v>
      </c>
      <c r="F10" s="71" t="s">
        <v>35</v>
      </c>
      <c r="G10" s="172">
        <v>75</v>
      </c>
      <c r="H10" s="72">
        <f t="shared" si="0"/>
        <v>975</v>
      </c>
      <c r="I10" s="173">
        <v>0</v>
      </c>
      <c r="J10" s="74">
        <v>0</v>
      </c>
      <c r="K10" s="74">
        <f t="shared" ref="K10:K15" si="1">H10</f>
        <v>975</v>
      </c>
      <c r="L10" s="174"/>
    </row>
    <row r="11" spans="1:12" ht="23.25" customHeight="1">
      <c r="A11" s="71">
        <v>4</v>
      </c>
      <c r="B11" s="83" t="s">
        <v>71</v>
      </c>
      <c r="C11" s="171"/>
      <c r="D11" s="82"/>
      <c r="E11" s="72">
        <v>12</v>
      </c>
      <c r="F11" s="71" t="s">
        <v>35</v>
      </c>
      <c r="G11" s="172">
        <v>89</v>
      </c>
      <c r="H11" s="72">
        <f t="shared" si="0"/>
        <v>1068</v>
      </c>
      <c r="I11" s="173">
        <v>0</v>
      </c>
      <c r="J11" s="74">
        <v>0</v>
      </c>
      <c r="K11" s="74">
        <f t="shared" si="1"/>
        <v>1068</v>
      </c>
      <c r="L11" s="174"/>
    </row>
    <row r="12" spans="1:12" ht="23.25" customHeight="1">
      <c r="A12" s="71">
        <v>5</v>
      </c>
      <c r="B12" s="83" t="s">
        <v>91</v>
      </c>
      <c r="C12" s="171"/>
      <c r="D12" s="82"/>
      <c r="E12" s="72">
        <v>2</v>
      </c>
      <c r="F12" s="71" t="s">
        <v>35</v>
      </c>
      <c r="G12" s="172">
        <v>89</v>
      </c>
      <c r="H12" s="72">
        <v>89</v>
      </c>
      <c r="I12" s="173">
        <v>0</v>
      </c>
      <c r="J12" s="74">
        <v>0</v>
      </c>
      <c r="K12" s="74">
        <f t="shared" si="1"/>
        <v>89</v>
      </c>
      <c r="L12" s="175"/>
    </row>
    <row r="13" spans="1:12" ht="23.25" customHeight="1">
      <c r="A13" s="71">
        <v>6</v>
      </c>
      <c r="B13" s="83" t="s">
        <v>61</v>
      </c>
      <c r="C13" s="171"/>
      <c r="D13" s="82"/>
      <c r="E13" s="72">
        <v>1</v>
      </c>
      <c r="F13" s="71" t="s">
        <v>35</v>
      </c>
      <c r="G13" s="172">
        <v>59</v>
      </c>
      <c r="H13" s="72">
        <f t="shared" ref="H13" si="2">G13*E13</f>
        <v>59</v>
      </c>
      <c r="I13" s="173">
        <v>0</v>
      </c>
      <c r="J13" s="74">
        <v>0</v>
      </c>
      <c r="K13" s="74">
        <f t="shared" si="1"/>
        <v>59</v>
      </c>
      <c r="L13" s="174"/>
    </row>
    <row r="14" spans="1:12" ht="23.25" customHeight="1">
      <c r="A14" s="71">
        <v>7</v>
      </c>
      <c r="B14" s="83" t="s">
        <v>96</v>
      </c>
      <c r="C14" s="171"/>
      <c r="D14" s="82"/>
      <c r="E14" s="72">
        <v>1</v>
      </c>
      <c r="F14" s="71" t="s">
        <v>35</v>
      </c>
      <c r="G14" s="172">
        <v>656</v>
      </c>
      <c r="H14" s="72">
        <f>G14*E14</f>
        <v>656</v>
      </c>
      <c r="I14" s="173">
        <v>0</v>
      </c>
      <c r="J14" s="74">
        <v>0</v>
      </c>
      <c r="K14" s="74">
        <f t="shared" si="1"/>
        <v>656</v>
      </c>
      <c r="L14" s="174"/>
    </row>
    <row r="15" spans="1:12" ht="23.25" customHeight="1">
      <c r="A15" s="71">
        <v>8</v>
      </c>
      <c r="B15" s="83" t="s">
        <v>90</v>
      </c>
      <c r="C15" s="171"/>
      <c r="D15" s="82"/>
      <c r="E15" s="72">
        <v>1</v>
      </c>
      <c r="F15" s="71" t="s">
        <v>35</v>
      </c>
      <c r="G15" s="172">
        <v>1048</v>
      </c>
      <c r="H15" s="72">
        <f>G15*E15</f>
        <v>1048</v>
      </c>
      <c r="I15" s="173">
        <v>0</v>
      </c>
      <c r="J15" s="74">
        <v>0</v>
      </c>
      <c r="K15" s="74">
        <f t="shared" si="1"/>
        <v>1048</v>
      </c>
      <c r="L15" s="174"/>
    </row>
    <row r="16" spans="1:12" ht="23.25" customHeight="1">
      <c r="A16" s="71">
        <v>9</v>
      </c>
      <c r="B16" s="176" t="s">
        <v>72</v>
      </c>
      <c r="C16" s="177"/>
      <c r="D16" s="178"/>
      <c r="E16" s="72">
        <v>4</v>
      </c>
      <c r="F16" s="71" t="s">
        <v>34</v>
      </c>
      <c r="G16" s="172">
        <v>38</v>
      </c>
      <c r="H16" s="72">
        <f t="shared" si="0"/>
        <v>152</v>
      </c>
      <c r="I16" s="73">
        <v>0</v>
      </c>
      <c r="J16" s="74">
        <f t="shared" ref="J16:J17" si="3">I16*E16</f>
        <v>0</v>
      </c>
      <c r="K16" s="74">
        <f>J16+H16</f>
        <v>152</v>
      </c>
      <c r="L16" s="174"/>
    </row>
    <row r="17" spans="1:12" ht="23.25" customHeight="1">
      <c r="A17" s="71">
        <v>10</v>
      </c>
      <c r="B17" s="176" t="s">
        <v>73</v>
      </c>
      <c r="C17" s="177"/>
      <c r="D17" s="178"/>
      <c r="E17" s="72">
        <v>25</v>
      </c>
      <c r="F17" s="71" t="s">
        <v>35</v>
      </c>
      <c r="G17" s="172">
        <v>3</v>
      </c>
      <c r="H17" s="72">
        <f t="shared" si="0"/>
        <v>75</v>
      </c>
      <c r="I17" s="73">
        <v>0</v>
      </c>
      <c r="J17" s="74">
        <f t="shared" si="3"/>
        <v>0</v>
      </c>
      <c r="K17" s="74">
        <f>SUM(H17+J17)</f>
        <v>75</v>
      </c>
      <c r="L17" s="174"/>
    </row>
    <row r="18" spans="1:12" ht="22.5" customHeight="1">
      <c r="A18" s="15"/>
      <c r="B18" s="161" t="s">
        <v>43</v>
      </c>
      <c r="C18" s="162"/>
      <c r="D18" s="163"/>
      <c r="E18" s="164"/>
      <c r="F18" s="15"/>
      <c r="G18" s="165"/>
      <c r="H18" s="166"/>
      <c r="I18" s="167"/>
      <c r="J18" s="168"/>
      <c r="K18" s="169">
        <f>SUM(K8:K17)</f>
        <v>68229</v>
      </c>
      <c r="L18" s="170"/>
    </row>
    <row r="19" spans="1:12" s="44" customFormat="1" ht="22.5" customHeight="1">
      <c r="A19" s="149" t="s">
        <v>47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</row>
    <row r="20" spans="1:12" s="44" customFormat="1" ht="22.5" customHeight="1">
      <c r="A20" s="150"/>
      <c r="B20" s="150"/>
      <c r="C20" s="150"/>
      <c r="D20" s="150"/>
      <c r="E20" s="150"/>
      <c r="F20" s="150"/>
      <c r="G20" s="150"/>
      <c r="H20" s="150"/>
      <c r="I20" s="150"/>
      <c r="J20" s="150"/>
      <c r="K20" s="150"/>
    </row>
    <row r="21" spans="1:12" ht="22.5" customHeight="1">
      <c r="A21" s="151"/>
      <c r="B21" s="151"/>
      <c r="C21" s="151"/>
      <c r="D21" s="151"/>
      <c r="E21" s="151"/>
      <c r="F21" s="151"/>
      <c r="G21" s="151"/>
      <c r="H21" s="151"/>
      <c r="I21" s="151"/>
      <c r="J21" s="151"/>
    </row>
    <row r="22" spans="1:12" ht="22.5" customHeight="1">
      <c r="E22" s="11"/>
      <c r="J22" s="2"/>
    </row>
    <row r="23" spans="1:12" ht="22.5" customHeight="1">
      <c r="E23" s="11"/>
      <c r="J23" s="7"/>
    </row>
    <row r="24" spans="1:12" ht="22.5" customHeight="1">
      <c r="A24" s="10" t="s">
        <v>66</v>
      </c>
      <c r="C24" s="11" t="s">
        <v>92</v>
      </c>
      <c r="K24" s="133" t="s">
        <v>99</v>
      </c>
      <c r="L24" s="133"/>
    </row>
    <row r="25" spans="1:12" ht="22.5" customHeight="1">
      <c r="A25" s="10" t="s">
        <v>63</v>
      </c>
      <c r="C25" s="2" t="s">
        <v>93</v>
      </c>
      <c r="F25" s="10"/>
      <c r="H25" s="10" t="s">
        <v>1</v>
      </c>
      <c r="K25" s="133" t="s">
        <v>26</v>
      </c>
      <c r="L25" s="133"/>
    </row>
    <row r="26" spans="1:12" ht="22.5" customHeight="1">
      <c r="A26" s="10" t="s">
        <v>64</v>
      </c>
      <c r="C26" s="11" t="s">
        <v>69</v>
      </c>
      <c r="F26" s="10"/>
      <c r="H26" s="10" t="s">
        <v>41</v>
      </c>
      <c r="I26" s="11" t="s">
        <v>67</v>
      </c>
      <c r="J26" s="11" t="s">
        <v>68</v>
      </c>
    </row>
    <row r="27" spans="1:12" ht="22.5" customHeight="1">
      <c r="A27" s="10" t="s">
        <v>65</v>
      </c>
      <c r="C27" s="11" t="s">
        <v>42</v>
      </c>
      <c r="F27" s="10"/>
      <c r="H27" s="11" t="s">
        <v>107</v>
      </c>
    </row>
    <row r="28" spans="1:12" s="14" customFormat="1" ht="22.5" customHeight="1">
      <c r="A28" s="128" t="s">
        <v>27</v>
      </c>
      <c r="B28" s="121" t="s">
        <v>3</v>
      </c>
      <c r="C28" s="122"/>
      <c r="D28" s="123"/>
      <c r="E28" s="134" t="s">
        <v>28</v>
      </c>
      <c r="F28" s="128" t="s">
        <v>29</v>
      </c>
      <c r="G28" s="136" t="s">
        <v>30</v>
      </c>
      <c r="H28" s="137"/>
      <c r="I28" s="136" t="s">
        <v>31</v>
      </c>
      <c r="J28" s="137"/>
      <c r="K28" s="118" t="s">
        <v>40</v>
      </c>
      <c r="L28" s="128" t="s">
        <v>7</v>
      </c>
    </row>
    <row r="29" spans="1:12" s="14" customFormat="1" ht="22.5" customHeight="1">
      <c r="A29" s="129"/>
      <c r="B29" s="124"/>
      <c r="C29" s="125"/>
      <c r="D29" s="126"/>
      <c r="E29" s="135" t="s">
        <v>28</v>
      </c>
      <c r="F29" s="129" t="s">
        <v>29</v>
      </c>
      <c r="G29" s="15" t="s">
        <v>32</v>
      </c>
      <c r="H29" s="16" t="s">
        <v>33</v>
      </c>
      <c r="I29" s="15" t="s">
        <v>32</v>
      </c>
      <c r="J29" s="15" t="s">
        <v>33</v>
      </c>
      <c r="K29" s="119" t="s">
        <v>39</v>
      </c>
      <c r="L29" s="129"/>
    </row>
    <row r="30" spans="1:12" s="34" customFormat="1" ht="22.5" customHeight="1">
      <c r="A30" s="114"/>
      <c r="B30" s="138" t="s">
        <v>58</v>
      </c>
      <c r="C30" s="138"/>
      <c r="D30" s="138"/>
      <c r="E30" s="115"/>
      <c r="F30" s="114"/>
      <c r="G30" s="114"/>
      <c r="H30" s="114"/>
      <c r="I30" s="114"/>
      <c r="J30" s="114"/>
      <c r="K30" s="116">
        <f>K18</f>
        <v>68229</v>
      </c>
      <c r="L30" s="114"/>
    </row>
    <row r="31" spans="1:12" ht="23.25" customHeight="1">
      <c r="A31" s="71">
        <v>11</v>
      </c>
      <c r="B31" s="176" t="s">
        <v>97</v>
      </c>
      <c r="C31" s="177"/>
      <c r="D31" s="178"/>
      <c r="E31" s="72">
        <v>2</v>
      </c>
      <c r="F31" s="71" t="s">
        <v>35</v>
      </c>
      <c r="G31" s="172">
        <v>10</v>
      </c>
      <c r="H31" s="72">
        <f>G31*E31</f>
        <v>20</v>
      </c>
      <c r="I31" s="73">
        <v>0</v>
      </c>
      <c r="J31" s="74">
        <f>I31*E31</f>
        <v>0</v>
      </c>
      <c r="K31" s="74">
        <f>SUM(H31+J31)</f>
        <v>20</v>
      </c>
      <c r="L31" s="71"/>
    </row>
    <row r="32" spans="1:12" ht="23.25" customHeight="1">
      <c r="A32" s="71">
        <v>12</v>
      </c>
      <c r="B32" s="176" t="s">
        <v>98</v>
      </c>
      <c r="C32" s="177"/>
      <c r="D32" s="178"/>
      <c r="E32" s="72">
        <v>2</v>
      </c>
      <c r="F32" s="71" t="s">
        <v>35</v>
      </c>
      <c r="G32" s="172">
        <v>75</v>
      </c>
      <c r="H32" s="72">
        <f t="shared" ref="H32" si="4">G32*E32</f>
        <v>150</v>
      </c>
      <c r="I32" s="73">
        <v>0</v>
      </c>
      <c r="J32" s="74">
        <f t="shared" ref="J32" si="5">I32*E32</f>
        <v>0</v>
      </c>
      <c r="K32" s="74">
        <f>SUM(H32+J32)</f>
        <v>150</v>
      </c>
      <c r="L32" s="71"/>
    </row>
    <row r="33" spans="1:12" s="34" customFormat="1" ht="23.25" customHeight="1">
      <c r="A33" s="71">
        <v>13</v>
      </c>
      <c r="B33" s="179" t="s">
        <v>56</v>
      </c>
      <c r="C33" s="179"/>
      <c r="D33" s="179"/>
      <c r="E33" s="72">
        <v>4</v>
      </c>
      <c r="F33" s="71" t="s">
        <v>37</v>
      </c>
      <c r="G33" s="72">
        <v>122</v>
      </c>
      <c r="H33" s="72">
        <f>G33*E33</f>
        <v>488</v>
      </c>
      <c r="I33" s="73">
        <v>0</v>
      </c>
      <c r="J33" s="74">
        <f>I33*E33</f>
        <v>0</v>
      </c>
      <c r="K33" s="74">
        <f>J33+H33</f>
        <v>488</v>
      </c>
      <c r="L33" s="71"/>
    </row>
    <row r="34" spans="1:12" s="34" customFormat="1" ht="23.25" customHeight="1">
      <c r="A34" s="71">
        <v>14</v>
      </c>
      <c r="B34" s="91" t="s">
        <v>57</v>
      </c>
      <c r="C34" s="83"/>
      <c r="D34" s="82"/>
      <c r="E34" s="72">
        <v>2</v>
      </c>
      <c r="F34" s="71" t="s">
        <v>51</v>
      </c>
      <c r="G34" s="72">
        <v>20</v>
      </c>
      <c r="H34" s="72">
        <f>G34*E34</f>
        <v>40</v>
      </c>
      <c r="I34" s="73">
        <v>0</v>
      </c>
      <c r="J34" s="74">
        <f>I34*E34</f>
        <v>0</v>
      </c>
      <c r="K34" s="74">
        <f>J34+H34</f>
        <v>40</v>
      </c>
      <c r="L34" s="71"/>
    </row>
    <row r="35" spans="1:12" s="34" customFormat="1" ht="23.25" customHeight="1">
      <c r="A35" s="71">
        <v>15</v>
      </c>
      <c r="B35" s="91" t="s">
        <v>74</v>
      </c>
      <c r="C35" s="91"/>
      <c r="D35" s="91"/>
      <c r="E35" s="72">
        <v>1</v>
      </c>
      <c r="F35" s="71" t="s">
        <v>36</v>
      </c>
      <c r="G35" s="72">
        <v>1000</v>
      </c>
      <c r="H35" s="72">
        <f>G35*E35</f>
        <v>1000</v>
      </c>
      <c r="I35" s="73">
        <v>0</v>
      </c>
      <c r="J35" s="74">
        <f>I35*E35</f>
        <v>0</v>
      </c>
      <c r="K35" s="74">
        <f>J35+H35</f>
        <v>1000</v>
      </c>
      <c r="L35" s="71" t="s">
        <v>76</v>
      </c>
    </row>
    <row r="36" spans="1:12" s="34" customFormat="1" ht="22.5" customHeight="1">
      <c r="A36" s="71">
        <v>16</v>
      </c>
      <c r="B36" s="91" t="s">
        <v>75</v>
      </c>
      <c r="C36" s="91"/>
      <c r="D36" s="91"/>
      <c r="E36" s="72">
        <v>1</v>
      </c>
      <c r="F36" s="71" t="s">
        <v>36</v>
      </c>
      <c r="G36" s="72">
        <v>2500</v>
      </c>
      <c r="H36" s="72">
        <f>G36*E36</f>
        <v>2500</v>
      </c>
      <c r="I36" s="73">
        <v>0</v>
      </c>
      <c r="J36" s="74">
        <f>I36*E36</f>
        <v>0</v>
      </c>
      <c r="K36" s="74">
        <f>J36+H36</f>
        <v>2500</v>
      </c>
      <c r="L36" s="71" t="s">
        <v>77</v>
      </c>
    </row>
    <row r="37" spans="1:12" s="34" customFormat="1" ht="22.5" customHeight="1">
      <c r="A37" s="71"/>
      <c r="B37" s="83"/>
      <c r="C37" s="171"/>
      <c r="D37" s="82"/>
      <c r="E37" s="72"/>
      <c r="F37" s="71"/>
      <c r="G37" s="172"/>
      <c r="H37" s="72"/>
      <c r="I37" s="180"/>
      <c r="J37" s="74"/>
      <c r="K37" s="74"/>
      <c r="L37" s="71"/>
    </row>
    <row r="38" spans="1:12" ht="22.5" customHeight="1">
      <c r="A38" s="15"/>
      <c r="B38" s="161" t="s">
        <v>38</v>
      </c>
      <c r="C38" s="162"/>
      <c r="D38" s="163"/>
      <c r="E38" s="164"/>
      <c r="F38" s="15"/>
      <c r="G38" s="165"/>
      <c r="H38" s="166"/>
      <c r="I38" s="167"/>
      <c r="J38" s="168"/>
      <c r="K38" s="169">
        <f>SUM(K30:K36)</f>
        <v>72427</v>
      </c>
      <c r="L38" s="170"/>
    </row>
    <row r="39" spans="1:12" s="44" customFormat="1" ht="22.5" customHeight="1">
      <c r="A39" s="149" t="s">
        <v>47</v>
      </c>
      <c r="B39" s="149"/>
      <c r="C39" s="149"/>
      <c r="D39" s="149"/>
      <c r="E39" s="149"/>
      <c r="F39" s="149"/>
      <c r="G39" s="149"/>
      <c r="H39" s="149"/>
      <c r="I39" s="149"/>
      <c r="J39" s="149"/>
      <c r="K39" s="149"/>
    </row>
    <row r="40" spans="1:12" s="44" customFormat="1" ht="22.5" customHeight="1">
      <c r="A40" s="150"/>
      <c r="B40" s="150"/>
      <c r="C40" s="150"/>
      <c r="D40" s="150"/>
      <c r="E40" s="150"/>
      <c r="F40" s="150"/>
      <c r="G40" s="150"/>
      <c r="H40" s="150"/>
      <c r="I40" s="150"/>
      <c r="J40" s="150"/>
      <c r="K40" s="150"/>
    </row>
    <row r="41" spans="1:12" ht="22.5" customHeight="1">
      <c r="A41" s="151"/>
      <c r="B41" s="151"/>
      <c r="C41" s="151"/>
      <c r="D41" s="151"/>
      <c r="E41" s="151"/>
      <c r="F41" s="151"/>
      <c r="G41" s="151"/>
      <c r="H41" s="151"/>
      <c r="I41" s="151"/>
      <c r="J41" s="151"/>
    </row>
    <row r="42" spans="1:12" ht="22.5" customHeight="1">
      <c r="E42" s="11"/>
      <c r="J42" s="2"/>
    </row>
    <row r="43" spans="1:12" ht="22.5" customHeight="1">
      <c r="E43" s="11"/>
      <c r="J43" s="7"/>
    </row>
  </sheetData>
  <mergeCells count="29">
    <mergeCell ref="A39:K39"/>
    <mergeCell ref="A19:K19"/>
    <mergeCell ref="L28:L29"/>
    <mergeCell ref="B30:D30"/>
    <mergeCell ref="B31:D31"/>
    <mergeCell ref="B32:D32"/>
    <mergeCell ref="B33:D33"/>
    <mergeCell ref="B38:D38"/>
    <mergeCell ref="A28:A29"/>
    <mergeCell ref="B28:D29"/>
    <mergeCell ref="E28:E29"/>
    <mergeCell ref="F28:F29"/>
    <mergeCell ref="G28:H28"/>
    <mergeCell ref="I28:J28"/>
    <mergeCell ref="B7:D7"/>
    <mergeCell ref="B16:D16"/>
    <mergeCell ref="B17:D17"/>
    <mergeCell ref="B18:D18"/>
    <mergeCell ref="K24:L24"/>
    <mergeCell ref="K25:L25"/>
    <mergeCell ref="K1:L1"/>
    <mergeCell ref="K2:L2"/>
    <mergeCell ref="A5:A6"/>
    <mergeCell ref="B5:D6"/>
    <mergeCell ref="E5:E6"/>
    <mergeCell ref="F5:F6"/>
    <mergeCell ref="G5:H5"/>
    <mergeCell ref="I5:J5"/>
    <mergeCell ref="L5:L6"/>
  </mergeCells>
  <pageMargins left="0.70866141732283472" right="0.17" top="0.43" bottom="0.2" header="0.31496062992125984" footer="0.31496062992125984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K40"/>
  <sheetViews>
    <sheetView tabSelected="1" topLeftCell="A16" zoomScale="75" zoomScaleNormal="75" workbookViewId="0">
      <selection activeCell="G32" sqref="G32"/>
    </sheetView>
  </sheetViews>
  <sheetFormatPr defaultRowHeight="23.25" customHeight="1"/>
  <cols>
    <col min="1" max="1" width="7.125" style="1" customWidth="1"/>
    <col min="2" max="2" width="5.75" style="1" customWidth="1"/>
    <col min="3" max="3" width="32.375" style="1" customWidth="1"/>
    <col min="4" max="4" width="10" style="1" customWidth="1"/>
    <col min="5" max="5" width="9" style="1"/>
    <col min="6" max="6" width="10.5" style="1" customWidth="1"/>
    <col min="7" max="7" width="9" style="1"/>
    <col min="8" max="8" width="10.5" style="1" customWidth="1"/>
    <col min="9" max="9" width="9.625" style="1" customWidth="1"/>
    <col min="10" max="10" width="13.125" style="1" customWidth="1"/>
    <col min="11" max="11" width="10.875" style="1" customWidth="1"/>
    <col min="12" max="16384" width="9" style="1"/>
  </cols>
  <sheetData>
    <row r="1" spans="1:11" ht="23.25" customHeight="1">
      <c r="A1" s="133" t="s">
        <v>52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23.25" customHeight="1">
      <c r="A2" s="205" t="s">
        <v>113</v>
      </c>
      <c r="B2" s="205"/>
      <c r="C2" s="11" t="s">
        <v>108</v>
      </c>
      <c r="D2" s="205"/>
      <c r="E2" s="206"/>
      <c r="F2" s="206"/>
      <c r="G2" s="206"/>
      <c r="H2" s="206"/>
      <c r="I2" s="207"/>
      <c r="J2" s="208"/>
      <c r="K2" s="11"/>
    </row>
    <row r="3" spans="1:11" ht="23.25" customHeight="1">
      <c r="A3" s="205" t="s">
        <v>59</v>
      </c>
      <c r="B3" s="205"/>
      <c r="C3" s="209" t="s">
        <v>109</v>
      </c>
      <c r="D3" s="205"/>
      <c r="E3" s="206"/>
      <c r="F3" s="210"/>
      <c r="G3" s="207"/>
      <c r="H3" s="206"/>
      <c r="I3" s="211"/>
      <c r="J3" s="211"/>
      <c r="K3" s="11"/>
    </row>
    <row r="4" spans="1:11" ht="23.25" customHeight="1">
      <c r="A4" s="205" t="s">
        <v>114</v>
      </c>
      <c r="B4" s="207"/>
      <c r="C4" s="207" t="s">
        <v>60</v>
      </c>
      <c r="D4" s="205"/>
      <c r="E4" s="207"/>
      <c r="F4" s="210"/>
      <c r="G4" s="207"/>
      <c r="H4" s="207"/>
      <c r="I4" s="207"/>
      <c r="J4" s="207"/>
      <c r="K4" s="11"/>
    </row>
    <row r="5" spans="1:11" ht="23.25" customHeight="1">
      <c r="A5" s="128" t="s">
        <v>27</v>
      </c>
      <c r="B5" s="121" t="s">
        <v>3</v>
      </c>
      <c r="C5" s="123"/>
      <c r="D5" s="134" t="s">
        <v>28</v>
      </c>
      <c r="E5" s="128" t="s">
        <v>29</v>
      </c>
      <c r="F5" s="136" t="s">
        <v>30</v>
      </c>
      <c r="G5" s="137"/>
      <c r="H5" s="136" t="s">
        <v>31</v>
      </c>
      <c r="I5" s="137"/>
      <c r="J5" s="118" t="s">
        <v>40</v>
      </c>
      <c r="K5" s="128" t="s">
        <v>7</v>
      </c>
    </row>
    <row r="6" spans="1:11" ht="23.25" customHeight="1">
      <c r="A6" s="129"/>
      <c r="B6" s="195"/>
      <c r="C6" s="196"/>
      <c r="D6" s="135" t="s">
        <v>28</v>
      </c>
      <c r="E6" s="129" t="s">
        <v>29</v>
      </c>
      <c r="F6" s="15" t="s">
        <v>32</v>
      </c>
      <c r="G6" s="16" t="s">
        <v>33</v>
      </c>
      <c r="H6" s="15" t="s">
        <v>32</v>
      </c>
      <c r="I6" s="15" t="s">
        <v>33</v>
      </c>
      <c r="J6" s="119" t="s">
        <v>39</v>
      </c>
      <c r="K6" s="129"/>
    </row>
    <row r="7" spans="1:11" s="14" customFormat="1" ht="23.25" customHeight="1">
      <c r="A7" s="52"/>
      <c r="B7" s="181" t="s">
        <v>50</v>
      </c>
      <c r="C7" s="182"/>
      <c r="D7" s="188"/>
      <c r="E7" s="155"/>
      <c r="F7" s="52"/>
      <c r="G7" s="156"/>
      <c r="H7" s="157"/>
      <c r="I7" s="158"/>
      <c r="J7" s="160"/>
      <c r="K7" s="52"/>
    </row>
    <row r="8" spans="1:11" s="11" customFormat="1" ht="23.25" customHeight="1">
      <c r="A8" s="71">
        <v>1</v>
      </c>
      <c r="B8" s="83" t="s">
        <v>94</v>
      </c>
      <c r="C8" s="171"/>
      <c r="D8" s="72">
        <v>253</v>
      </c>
      <c r="E8" s="71" t="s">
        <v>34</v>
      </c>
      <c r="F8" s="172"/>
      <c r="G8" s="72"/>
      <c r="H8" s="173"/>
      <c r="I8" s="74"/>
      <c r="J8" s="74"/>
      <c r="K8" s="71"/>
    </row>
    <row r="9" spans="1:11" s="11" customFormat="1" ht="23.25" customHeight="1">
      <c r="A9" s="71">
        <v>2</v>
      </c>
      <c r="B9" s="83" t="s">
        <v>70</v>
      </c>
      <c r="C9" s="171"/>
      <c r="D9" s="72">
        <v>68</v>
      </c>
      <c r="E9" s="71" t="s">
        <v>34</v>
      </c>
      <c r="F9" s="172"/>
      <c r="G9" s="72"/>
      <c r="H9" s="173"/>
      <c r="I9" s="74"/>
      <c r="J9" s="74"/>
      <c r="K9" s="71"/>
    </row>
    <row r="10" spans="1:11" s="11" customFormat="1" ht="23.25" customHeight="1">
      <c r="A10" s="71">
        <v>3</v>
      </c>
      <c r="B10" s="83" t="s">
        <v>95</v>
      </c>
      <c r="C10" s="171"/>
      <c r="D10" s="72">
        <v>13</v>
      </c>
      <c r="E10" s="71" t="s">
        <v>35</v>
      </c>
      <c r="F10" s="172"/>
      <c r="G10" s="72"/>
      <c r="H10" s="173"/>
      <c r="I10" s="74"/>
      <c r="J10" s="74"/>
      <c r="K10" s="71"/>
    </row>
    <row r="11" spans="1:11" s="11" customFormat="1" ht="23.25" customHeight="1">
      <c r="A11" s="71">
        <v>4</v>
      </c>
      <c r="B11" s="83" t="s">
        <v>71</v>
      </c>
      <c r="C11" s="171"/>
      <c r="D11" s="72">
        <v>12</v>
      </c>
      <c r="E11" s="71" t="s">
        <v>35</v>
      </c>
      <c r="F11" s="172"/>
      <c r="G11" s="72"/>
      <c r="H11" s="173"/>
      <c r="I11" s="74"/>
      <c r="J11" s="74"/>
      <c r="K11" s="71"/>
    </row>
    <row r="12" spans="1:11" s="11" customFormat="1" ht="23.25" customHeight="1">
      <c r="A12" s="71">
        <v>5</v>
      </c>
      <c r="B12" s="83" t="s">
        <v>91</v>
      </c>
      <c r="C12" s="171"/>
      <c r="D12" s="72">
        <v>2</v>
      </c>
      <c r="E12" s="71" t="s">
        <v>35</v>
      </c>
      <c r="F12" s="172"/>
      <c r="G12" s="72"/>
      <c r="H12" s="173"/>
      <c r="I12" s="74"/>
      <c r="J12" s="74"/>
      <c r="K12" s="71"/>
    </row>
    <row r="13" spans="1:11" s="11" customFormat="1" ht="23.25" customHeight="1">
      <c r="A13" s="71">
        <v>6</v>
      </c>
      <c r="B13" s="83" t="s">
        <v>61</v>
      </c>
      <c r="C13" s="171"/>
      <c r="D13" s="72">
        <v>1</v>
      </c>
      <c r="E13" s="71" t="s">
        <v>35</v>
      </c>
      <c r="F13" s="172"/>
      <c r="G13" s="72"/>
      <c r="H13" s="173"/>
      <c r="I13" s="74"/>
      <c r="J13" s="74"/>
      <c r="K13" s="71"/>
    </row>
    <row r="14" spans="1:11" s="11" customFormat="1" ht="23.25" customHeight="1">
      <c r="A14" s="71">
        <v>7</v>
      </c>
      <c r="B14" s="83" t="s">
        <v>96</v>
      </c>
      <c r="C14" s="171"/>
      <c r="D14" s="72">
        <v>1</v>
      </c>
      <c r="E14" s="71" t="s">
        <v>35</v>
      </c>
      <c r="F14" s="172"/>
      <c r="G14" s="72"/>
      <c r="H14" s="173"/>
      <c r="I14" s="74"/>
      <c r="J14" s="74"/>
      <c r="K14" s="71"/>
    </row>
    <row r="15" spans="1:11" s="11" customFormat="1" ht="23.25" customHeight="1">
      <c r="A15" s="71">
        <v>8</v>
      </c>
      <c r="B15" s="83" t="s">
        <v>90</v>
      </c>
      <c r="C15" s="171"/>
      <c r="D15" s="72">
        <v>1</v>
      </c>
      <c r="E15" s="71" t="s">
        <v>35</v>
      </c>
      <c r="F15" s="172"/>
      <c r="G15" s="72"/>
      <c r="H15" s="173"/>
      <c r="I15" s="74"/>
      <c r="J15" s="74"/>
      <c r="K15" s="71"/>
    </row>
    <row r="16" spans="1:11" s="11" customFormat="1" ht="23.25" customHeight="1">
      <c r="A16" s="71">
        <v>9</v>
      </c>
      <c r="B16" s="186" t="s">
        <v>72</v>
      </c>
      <c r="C16" s="187"/>
      <c r="D16" s="72">
        <v>4</v>
      </c>
      <c r="E16" s="71" t="s">
        <v>34</v>
      </c>
      <c r="F16" s="172"/>
      <c r="G16" s="72"/>
      <c r="H16" s="73"/>
      <c r="I16" s="74"/>
      <c r="J16" s="74"/>
      <c r="K16" s="71"/>
    </row>
    <row r="17" spans="1:11" s="11" customFormat="1" ht="23.25" customHeight="1">
      <c r="A17" s="71">
        <v>10</v>
      </c>
      <c r="B17" s="186" t="s">
        <v>73</v>
      </c>
      <c r="C17" s="187"/>
      <c r="D17" s="72">
        <v>25</v>
      </c>
      <c r="E17" s="71" t="s">
        <v>35</v>
      </c>
      <c r="F17" s="172"/>
      <c r="G17" s="72"/>
      <c r="H17" s="73"/>
      <c r="I17" s="74"/>
      <c r="J17" s="74"/>
      <c r="K17" s="71"/>
    </row>
    <row r="18" spans="1:11" s="11" customFormat="1" ht="23.25" customHeight="1">
      <c r="A18" s="81"/>
      <c r="B18" s="215"/>
      <c r="C18" s="216"/>
      <c r="D18" s="217"/>
      <c r="E18" s="71"/>
      <c r="F18" s="172"/>
      <c r="G18" s="172"/>
      <c r="H18" s="73"/>
      <c r="I18" s="218"/>
      <c r="J18" s="74"/>
      <c r="K18" s="71"/>
    </row>
    <row r="19" spans="1:11" s="11" customFormat="1" ht="22.5" customHeight="1">
      <c r="A19" s="15"/>
      <c r="B19" s="183" t="s">
        <v>43</v>
      </c>
      <c r="C19" s="184"/>
      <c r="D19" s="189"/>
      <c r="E19" s="164"/>
      <c r="F19" s="15"/>
      <c r="G19" s="165"/>
      <c r="H19" s="166"/>
      <c r="I19" s="167"/>
      <c r="J19" s="169"/>
      <c r="K19" s="170"/>
    </row>
    <row r="20" spans="1:11" ht="23.25" customHeight="1">
      <c r="A20" s="192"/>
      <c r="B20" s="150"/>
      <c r="C20" s="150"/>
      <c r="D20" s="193"/>
      <c r="E20" s="192"/>
      <c r="F20" s="193"/>
      <c r="G20" s="212"/>
      <c r="H20" s="192"/>
      <c r="I20" s="213"/>
      <c r="J20" s="214"/>
      <c r="K20" s="34"/>
    </row>
    <row r="21" spans="1:11" ht="23.25" customHeight="1">
      <c r="A21" s="5"/>
      <c r="B21" s="5"/>
      <c r="C21" s="5"/>
      <c r="D21" s="4"/>
      <c r="E21" s="4"/>
      <c r="F21" s="6"/>
      <c r="G21" s="8"/>
      <c r="K21" s="7"/>
    </row>
    <row r="22" spans="1:11" ht="23.25" customHeight="1">
      <c r="A22" s="5"/>
      <c r="B22" s="5"/>
      <c r="C22" s="5"/>
      <c r="D22" s="4"/>
      <c r="E22" s="4"/>
      <c r="F22" s="6"/>
      <c r="G22" s="8"/>
      <c r="K22" s="7"/>
    </row>
    <row r="23" spans="1:11" ht="23.25" customHeight="1">
      <c r="A23" s="5"/>
      <c r="B23" s="5"/>
      <c r="C23" s="5"/>
      <c r="D23" s="4"/>
      <c r="E23" s="4"/>
      <c r="F23" s="6"/>
      <c r="G23" s="8"/>
      <c r="K23" s="192">
        <v>2</v>
      </c>
    </row>
    <row r="24" spans="1:11" ht="23.25" customHeight="1">
      <c r="A24" s="5"/>
      <c r="B24" s="5"/>
      <c r="C24" s="5"/>
      <c r="D24" s="4"/>
      <c r="E24" s="4"/>
      <c r="F24" s="6"/>
      <c r="G24" s="8"/>
      <c r="H24" s="9"/>
      <c r="I24" s="9"/>
      <c r="J24" s="9"/>
      <c r="K24" s="7"/>
    </row>
    <row r="25" spans="1:11" s="194" customFormat="1" ht="23.25" customHeight="1">
      <c r="A25" s="128" t="s">
        <v>27</v>
      </c>
      <c r="B25" s="121" t="s">
        <v>3</v>
      </c>
      <c r="C25" s="123"/>
      <c r="D25" s="134" t="s">
        <v>28</v>
      </c>
      <c r="E25" s="128" t="s">
        <v>29</v>
      </c>
      <c r="F25" s="136" t="s">
        <v>30</v>
      </c>
      <c r="G25" s="137"/>
      <c r="H25" s="136" t="s">
        <v>31</v>
      </c>
      <c r="I25" s="137"/>
      <c r="J25" s="118" t="s">
        <v>40</v>
      </c>
      <c r="K25" s="128" t="s">
        <v>7</v>
      </c>
    </row>
    <row r="26" spans="1:11" s="194" customFormat="1" ht="23.25" customHeight="1">
      <c r="A26" s="129"/>
      <c r="B26" s="195"/>
      <c r="C26" s="196"/>
      <c r="D26" s="135" t="s">
        <v>28</v>
      </c>
      <c r="E26" s="129" t="s">
        <v>29</v>
      </c>
      <c r="F26" s="15" t="s">
        <v>32</v>
      </c>
      <c r="G26" s="16" t="s">
        <v>33</v>
      </c>
      <c r="H26" s="15" t="s">
        <v>32</v>
      </c>
      <c r="I26" s="15" t="s">
        <v>33</v>
      </c>
      <c r="J26" s="119" t="s">
        <v>39</v>
      </c>
      <c r="K26" s="129"/>
    </row>
    <row r="27" spans="1:11" s="14" customFormat="1" ht="23.25" customHeight="1">
      <c r="A27" s="52"/>
      <c r="B27" s="190" t="s">
        <v>58</v>
      </c>
      <c r="C27" s="191"/>
      <c r="D27" s="188"/>
      <c r="E27" s="155"/>
      <c r="F27" s="52"/>
      <c r="G27" s="156"/>
      <c r="H27" s="157"/>
      <c r="I27" s="158"/>
      <c r="J27" s="155"/>
      <c r="K27" s="52"/>
    </row>
    <row r="28" spans="1:11" s="11" customFormat="1" ht="23.25" customHeight="1">
      <c r="A28" s="71">
        <v>11</v>
      </c>
      <c r="B28" s="186" t="s">
        <v>97</v>
      </c>
      <c r="C28" s="187"/>
      <c r="D28" s="72">
        <v>2</v>
      </c>
      <c r="E28" s="71" t="s">
        <v>35</v>
      </c>
      <c r="F28" s="172"/>
      <c r="G28" s="72"/>
      <c r="H28" s="73"/>
      <c r="I28" s="74"/>
      <c r="J28" s="74"/>
      <c r="K28" s="71"/>
    </row>
    <row r="29" spans="1:11" s="11" customFormat="1" ht="23.25" customHeight="1">
      <c r="A29" s="71">
        <v>12</v>
      </c>
      <c r="B29" s="186" t="s">
        <v>110</v>
      </c>
      <c r="C29" s="187"/>
      <c r="D29" s="72">
        <v>2</v>
      </c>
      <c r="E29" s="71" t="s">
        <v>35</v>
      </c>
      <c r="F29" s="172"/>
      <c r="G29" s="72"/>
      <c r="H29" s="73"/>
      <c r="I29" s="74"/>
      <c r="J29" s="74"/>
      <c r="K29" s="71"/>
    </row>
    <row r="30" spans="1:11" s="11" customFormat="1" ht="23.25" customHeight="1">
      <c r="A30" s="71">
        <v>13</v>
      </c>
      <c r="B30" s="186" t="s">
        <v>56</v>
      </c>
      <c r="C30" s="187"/>
      <c r="D30" s="72">
        <v>4</v>
      </c>
      <c r="E30" s="71" t="s">
        <v>37</v>
      </c>
      <c r="F30" s="72"/>
      <c r="G30" s="72"/>
      <c r="H30" s="73"/>
      <c r="I30" s="74"/>
      <c r="J30" s="74"/>
      <c r="K30" s="71"/>
    </row>
    <row r="31" spans="1:11" s="11" customFormat="1" ht="23.25" customHeight="1">
      <c r="A31" s="71">
        <v>14</v>
      </c>
      <c r="B31" s="91" t="s">
        <v>57</v>
      </c>
      <c r="C31" s="83"/>
      <c r="D31" s="72">
        <v>2</v>
      </c>
      <c r="E31" s="71" t="s">
        <v>51</v>
      </c>
      <c r="F31" s="72"/>
      <c r="G31" s="72"/>
      <c r="H31" s="73"/>
      <c r="I31" s="74"/>
      <c r="J31" s="74"/>
      <c r="K31" s="71"/>
    </row>
    <row r="32" spans="1:11" s="11" customFormat="1" ht="23.25" customHeight="1">
      <c r="A32" s="71">
        <v>15</v>
      </c>
      <c r="B32" s="91" t="s">
        <v>74</v>
      </c>
      <c r="C32" s="83"/>
      <c r="D32" s="72">
        <v>1</v>
      </c>
      <c r="E32" s="71" t="s">
        <v>36</v>
      </c>
      <c r="F32" s="72"/>
      <c r="G32" s="72"/>
      <c r="H32" s="73"/>
      <c r="I32" s="74"/>
      <c r="J32" s="74"/>
      <c r="K32" s="71" t="s">
        <v>76</v>
      </c>
    </row>
    <row r="33" spans="1:11" s="11" customFormat="1" ht="23.25" customHeight="1">
      <c r="A33" s="71">
        <v>16</v>
      </c>
      <c r="B33" s="91" t="s">
        <v>75</v>
      </c>
      <c r="C33" s="83"/>
      <c r="D33" s="72">
        <v>1</v>
      </c>
      <c r="E33" s="71" t="s">
        <v>36</v>
      </c>
      <c r="F33" s="72"/>
      <c r="G33" s="72"/>
      <c r="H33" s="73"/>
      <c r="I33" s="74"/>
      <c r="J33" s="74"/>
      <c r="K33" s="71" t="s">
        <v>77</v>
      </c>
    </row>
    <row r="34" spans="1:11" s="11" customFormat="1" ht="23.25" customHeight="1">
      <c r="A34" s="71"/>
      <c r="B34" s="83"/>
      <c r="C34" s="82"/>
      <c r="D34" s="72"/>
      <c r="E34" s="71"/>
      <c r="F34" s="72"/>
      <c r="G34" s="72"/>
      <c r="H34" s="72"/>
      <c r="I34" s="74"/>
      <c r="J34" s="74"/>
      <c r="K34" s="71"/>
    </row>
    <row r="35" spans="1:11" s="194" customFormat="1" ht="23.25" customHeight="1">
      <c r="A35" s="197"/>
      <c r="B35" s="183" t="s">
        <v>38</v>
      </c>
      <c r="C35" s="185"/>
      <c r="D35" s="198"/>
      <c r="E35" s="198"/>
      <c r="F35" s="199"/>
      <c r="G35" s="200"/>
      <c r="H35" s="201"/>
      <c r="I35" s="201"/>
      <c r="J35" s="202"/>
      <c r="K35" s="203"/>
    </row>
    <row r="36" spans="1:11" ht="23.25" customHeight="1">
      <c r="A36" s="5"/>
      <c r="B36" s="5"/>
      <c r="C36" s="5"/>
      <c r="D36" s="4"/>
      <c r="E36" s="4"/>
      <c r="F36" s="6"/>
      <c r="G36" s="8"/>
      <c r="H36" s="9"/>
      <c r="I36" s="9"/>
      <c r="J36" s="9"/>
      <c r="K36" s="7"/>
    </row>
    <row r="38" spans="1:11" ht="23.25" customHeight="1">
      <c r="H38" s="204" t="s">
        <v>111</v>
      </c>
      <c r="I38" s="204"/>
      <c r="J38" s="204"/>
      <c r="K38" s="204"/>
    </row>
    <row r="39" spans="1:11" ht="23.25" customHeight="1">
      <c r="H39" s="204" t="s">
        <v>62</v>
      </c>
      <c r="I39" s="204"/>
      <c r="J39" s="204"/>
      <c r="K39" s="204"/>
    </row>
    <row r="40" spans="1:11" ht="23.25" customHeight="1">
      <c r="H40" s="204" t="s">
        <v>112</v>
      </c>
      <c r="I40" s="204"/>
      <c r="J40" s="204"/>
      <c r="K40" s="204"/>
    </row>
  </sheetData>
  <mergeCells count="23">
    <mergeCell ref="H40:K40"/>
    <mergeCell ref="B25:C26"/>
    <mergeCell ref="D25:D26"/>
    <mergeCell ref="B27:C27"/>
    <mergeCell ref="B19:C19"/>
    <mergeCell ref="F25:G25"/>
    <mergeCell ref="H25:I25"/>
    <mergeCell ref="K25:K26"/>
    <mergeCell ref="B35:C35"/>
    <mergeCell ref="A25:A26"/>
    <mergeCell ref="E25:E26"/>
    <mergeCell ref="H38:K38"/>
    <mergeCell ref="H39:K39"/>
    <mergeCell ref="A1:K1"/>
    <mergeCell ref="I3:J3"/>
    <mergeCell ref="A5:A6"/>
    <mergeCell ref="B5:C6"/>
    <mergeCell ref="D5:D6"/>
    <mergeCell ref="E5:E6"/>
    <mergeCell ref="F5:G5"/>
    <mergeCell ref="H5:I5"/>
    <mergeCell ref="K5:K6"/>
    <mergeCell ref="B7:C7"/>
  </mergeCells>
  <pageMargins left="0.70866141732283472" right="0.15748031496062992" top="0.78740157480314965" bottom="0.39370078740157483" header="0.31496062992125984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ปร.5</vt:lpstr>
      <vt:lpstr>ปร.4</vt:lpstr>
      <vt:lpstr>ราคาปร.5</vt:lpstr>
      <vt:lpstr>ราคาปร.4</vt:lpstr>
      <vt:lpstr>ใบแจ้งปริมาณงาน</vt:lpstr>
      <vt:lpstr>ปร.4!Print_Area</vt:lpstr>
    </vt:vector>
  </TitlesOfParts>
  <Company>DarkOS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moo</cp:lastModifiedBy>
  <cp:lastPrinted>2014-04-15T18:33:13Z</cp:lastPrinted>
  <dcterms:created xsi:type="dcterms:W3CDTF">2011-02-22T03:09:38Z</dcterms:created>
  <dcterms:modified xsi:type="dcterms:W3CDTF">2014-04-15T18:35:57Z</dcterms:modified>
</cp:coreProperties>
</file>