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3"/>
  </bookViews>
  <sheets>
    <sheet name="ปร.5" sheetId="1" r:id="rId1"/>
    <sheet name="ปร.4" sheetId="2" r:id="rId2"/>
    <sheet name="ปร.4 ราคากลาง" sheetId="4" r:id="rId3"/>
    <sheet name="ปร.5 ราคากลาง" sheetId="3" r:id="rId4"/>
    <sheet name="ใบแจ้งปริมาณงาน" sheetId="5" r:id="rId5"/>
  </sheets>
  <definedNames>
    <definedName name="_xlnm.Print_Area" localSheetId="1">ปร.4!$A$1:$L$55</definedName>
    <definedName name="_xlnm.Print_Area" localSheetId="2">'ปร.4 ราคากลาง'!$A$1:$L$78</definedName>
    <definedName name="_xlnm.Print_Area" localSheetId="3">'ปร.5 ราคากลาง'!$A$1:$H$39</definedName>
  </definedNames>
  <calcPr calcId="124519"/>
</workbook>
</file>

<file path=xl/calcChain.xml><?xml version="1.0" encoding="utf-8"?>
<calcChain xmlns="http://schemas.openxmlformats.org/spreadsheetml/2006/main">
  <c r="E21" i="3"/>
  <c r="E13"/>
  <c r="G13" s="1"/>
  <c r="G19" s="1"/>
  <c r="J40" i="4"/>
  <c r="H40"/>
  <c r="K40" s="1"/>
  <c r="J39"/>
  <c r="H39"/>
  <c r="K39" s="1"/>
  <c r="J37"/>
  <c r="H37"/>
  <c r="K37" s="1"/>
  <c r="J36"/>
  <c r="H36"/>
  <c r="K36" s="1"/>
  <c r="J35"/>
  <c r="H35"/>
  <c r="K35" s="1"/>
  <c r="J34"/>
  <c r="H34"/>
  <c r="K34" s="1"/>
  <c r="J33"/>
  <c r="H33"/>
  <c r="K33" s="1"/>
  <c r="J32"/>
  <c r="H32"/>
  <c r="K32" s="1"/>
  <c r="J15"/>
  <c r="K15" s="1"/>
  <c r="H15"/>
  <c r="J14"/>
  <c r="H14"/>
  <c r="J13"/>
  <c r="K13" s="1"/>
  <c r="H13"/>
  <c r="J12"/>
  <c r="H12"/>
  <c r="J11"/>
  <c r="K11" s="1"/>
  <c r="H11"/>
  <c r="J10"/>
  <c r="H10"/>
  <c r="K10" s="1"/>
  <c r="H9"/>
  <c r="K9" s="1"/>
  <c r="J8"/>
  <c r="K8" s="1"/>
  <c r="H8"/>
  <c r="K35" i="2"/>
  <c r="K36"/>
  <c r="K37"/>
  <c r="K39"/>
  <c r="K40"/>
  <c r="K9"/>
  <c r="K12"/>
  <c r="K13"/>
  <c r="K14"/>
  <c r="K15"/>
  <c r="K8"/>
  <c r="J15"/>
  <c r="J14"/>
  <c r="J13"/>
  <c r="J12"/>
  <c r="J11"/>
  <c r="K11" s="1"/>
  <c r="J10"/>
  <c r="K10" s="1"/>
  <c r="J34"/>
  <c r="K34" s="1"/>
  <c r="J35"/>
  <c r="J36"/>
  <c r="J37"/>
  <c r="J39"/>
  <c r="J40"/>
  <c r="J8"/>
  <c r="H9"/>
  <c r="H10"/>
  <c r="H11"/>
  <c r="H12"/>
  <c r="H13"/>
  <c r="H14"/>
  <c r="H15"/>
  <c r="H8"/>
  <c r="H37"/>
  <c r="H34"/>
  <c r="H35"/>
  <c r="H36"/>
  <c r="H40"/>
  <c r="H39"/>
  <c r="H33"/>
  <c r="J33"/>
  <c r="J32"/>
  <c r="H32"/>
  <c r="E21" i="1"/>
  <c r="K12" i="4" l="1"/>
  <c r="K18" s="1"/>
  <c r="K30" s="1"/>
  <c r="K41" s="1"/>
  <c r="K14"/>
  <c r="K18" i="2"/>
  <c r="K30" s="1"/>
  <c r="K33"/>
  <c r="K32"/>
  <c r="K41" l="1"/>
  <c r="E13" i="1" s="1"/>
  <c r="G13" s="1"/>
  <c r="G19" l="1"/>
</calcChain>
</file>

<file path=xl/sharedStrings.xml><?xml version="1.0" encoding="utf-8"?>
<sst xmlns="http://schemas.openxmlformats.org/spreadsheetml/2006/main" count="384" uniqueCount="116">
  <si>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</si>
  <si>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</si>
  <si>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</si>
  <si>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</si>
  <si>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</si>
  <si>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</si>
  <si>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</si>
  <si>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</si>
  <si>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</si>
  <si>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</si>
  <si>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</si>
  <si>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</si>
  <si>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</si>
  <si>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</si>
  <si>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</si>
  <si>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</si>
  <si>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</si>
  <si>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</si>
  <si>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</si>
  <si>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</si>
  <si>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</si>
  <si>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</si>
  <si>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</si>
  <si>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</si>
  <si>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</si>
  <si>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</si>
  <si>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</si>
  <si>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</si>
  <si>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</si>
  <si>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</si>
  <si>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</si>
  <si>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</si>
  <si>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</si>
  <si>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</si>
  <si>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</si>
  <si>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</si>
  <si>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</si>
  <si>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</si>
  <si>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</si>
  <si>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</si>
  <si>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</si>
  <si>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</si>
  <si>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รวมยอดยกไป</t>
  </si>
  <si>
    <t>ประเภท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</si>
  <si>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</si>
  <si>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</si>
  <si>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</si>
  <si>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</si>
  <si>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บัญชีแสดงรายการปริมาณวัสดุและราคา</t>
  </si>
  <si>
    <t>สรุปผลการประมาณราคาค่าก่อสร้าง</t>
  </si>
  <si>
    <t>ดอกเบี้ยเงินกู้......7.............................%</t>
  </si>
  <si>
    <t>แบบ ปร.4 แผ่นที่ 1/2</t>
  </si>
  <si>
    <t>รวมยอดยกมา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</si>
  <si>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</si>
  <si>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</si>
  <si>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</si>
  <si>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                  (ประทับตราถ้ามี)</t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</si>
  <si>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</si>
  <si>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</si>
  <si>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</si>
  <si>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</si>
  <si>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</si>
  <si>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</si>
  <si>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</si>
  <si>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</si>
  <si>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</si>
  <si>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</si>
  <si>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</si>
  <si>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</si>
  <si>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</si>
  <si>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</si>
  <si>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</si>
  <si>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</si>
  <si>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</si>
  <si>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</si>
  <si>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</si>
  <si>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</si>
  <si>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</si>
  <si>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</si>
  <si>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แบบ ปร.4 แผ่นที่  2/2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</si>
  <si>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18    มีนาคม   2557                                </t>
    </r>
  </si>
  <si>
    <t>จำนวน   2   แผ่น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</si>
  <si>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18   มีนาคม   2557</t>
    </r>
  </si>
  <si>
    <t>แผ่น</t>
  </si>
  <si>
    <t>ต้น</t>
  </si>
  <si>
    <t xml:space="preserve"> - น๊อต พร้อมแหวนรองน๊อตการ์ดเรล   ยาว</t>
  </si>
  <si>
    <t xml:space="preserve"> - น๊อต พร้อมแหวนรองน๊อตการ์ดเรล  สั้น</t>
  </si>
  <si>
    <t xml:space="preserve"> - แผ่นเป้าติดการ์ดเรล แบบสี่เหลี่ยม คางหมูชนิดสองหน้า</t>
  </si>
  <si>
    <t xml:space="preserve">   แบบสีเหลือง</t>
  </si>
  <si>
    <t xml:space="preserve"> - น๊อต พร้อมแหวนรองน๊อตการ์ดเรล (ยาว)</t>
  </si>
  <si>
    <t xml:space="preserve"> - น๊อต พร้อมแหวนรองน๊อตการ์ดเรล (สั้น)</t>
  </si>
  <si>
    <t xml:space="preserve">    การ์ดเรลท่อเหลี่ยม  4 แห่ง</t>
  </si>
  <si>
    <t xml:space="preserve"> - แผ่ราวเหล็กลูกฟูก (ลอนคู่) หนา2.5 มม.ยาวไม่น้อยกว่า4.00 ม.</t>
  </si>
  <si>
    <t xml:space="preserve"> - แผ่นปิดปลายการ์ดเรล</t>
  </si>
  <si>
    <t xml:space="preserve"> - เสาการ์ดเรลแบบหน้าแปลน ขนาด 4 x 4 นิ้ว  ยาว 0.70 ม.</t>
  </si>
  <si>
    <t xml:space="preserve"> - พุกสลีพ</t>
  </si>
  <si>
    <t xml:space="preserve"> - เสาการ์ดเรล เสาตรง ขนาด 4 x 4 นิ้ว  ยาว  2.00  ม.</t>
  </si>
  <si>
    <t xml:space="preserve">   การ์ดเรลกั้นข้างทางกันตก</t>
  </si>
  <si>
    <t xml:space="preserve"> - แผ่นราวเหล็กลูกฝูก (ลอนคู่) หนา2.5 มม.ยาวไม่น้อยกว่า4.00 ม.</t>
  </si>
  <si>
    <t>ยาว 8 ม.</t>
  </si>
  <si>
    <t>ยาว 28 ม.</t>
  </si>
  <si>
    <t>งานทาง</t>
  </si>
  <si>
    <t>โครงการก่อสร้างราวกันตก  บริเวณท่อเหลี่ยม หมู่ที่ 7 และหมู่ที่ 8</t>
  </si>
  <si>
    <t xml:space="preserve"> หมู่ที่ 7  และหมู่ที่ 8   ตำบลควนศรี</t>
  </si>
  <si>
    <t>ก่อสร้างราวกันตก  บริเวณท่อเหลี่ยม หมู่ที่ 7 และหมู่ที่ 8</t>
  </si>
  <si>
    <r>
      <t xml:space="preserve">ประมาณราคา </t>
    </r>
    <r>
      <rPr>
        <sz val="16"/>
        <rFont val="Angsana New"/>
        <family val="1"/>
      </rPr>
      <t xml:space="preserve">     </t>
    </r>
  </si>
  <si>
    <r>
      <t xml:space="preserve">โครงการ            </t>
    </r>
    <r>
      <rPr>
        <sz val="16"/>
        <rFont val="Angsana New"/>
        <family val="1"/>
      </rPr>
      <t xml:space="preserve"> </t>
    </r>
  </si>
  <si>
    <t xml:space="preserve"> ก่อสร้างราวกันตก  บริเวณท่อเหลี่ยม หมู่ที่ 7 และหมู่ที่ 8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</si>
  <si>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เมษายน    2557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</si>
  <si>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 เมษายน   2557</t>
    </r>
  </si>
  <si>
    <t>(ลงชื่อ).............................................ผู้เสนอราคา</t>
  </si>
  <si>
    <t xml:space="preserve">        (…………….......………………...)</t>
  </si>
  <si>
    <r>
      <t xml:space="preserve">ประมาณราคาเมื่อวันที่   </t>
    </r>
    <r>
      <rPr>
        <sz val="16"/>
        <rFont val="Angsana New"/>
        <family val="1"/>
      </rPr>
      <t xml:space="preserve">      เมษายน    2557                                </t>
    </r>
  </si>
  <si>
    <t>เงินล่วงหน้าจ่าย..........0..................%</t>
  </si>
  <si>
    <t>เงินประกันผลงานหัก.....5.............%</t>
  </si>
  <si>
    <t>ดอกเบี้ยเงินกู้......7..........................%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</si>
</sst>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>
    <font>
      <sz val="11"/>
      <color indexed="8"/>
      <name val="Tahoma"/>
      <family val="2"/>
      <charset val="22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2"/>
      <name val="Angsana New"/>
      <family val="1"/>
    </font>
    <font>
      <sz val="11"/>
      <color indexed="8"/>
      <name val="Angsana New"/>
      <family val="1"/>
    </font>
    <font>
      <sz val="16"/>
      <color indexed="8"/>
      <name val="Angsana New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5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188" fontId="3" fillId="0" borderId="4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88" fontId="3" fillId="0" borderId="4" xfId="1" applyNumberFormat="1" applyFont="1" applyBorder="1"/>
    <xf numFmtId="43" fontId="2" fillId="0" borderId="4" xfId="1" applyFont="1" applyBorder="1"/>
    <xf numFmtId="0" fontId="3" fillId="0" borderId="4" xfId="0" applyFont="1" applyBorder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43" fontId="5" fillId="0" borderId="0" xfId="1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/>
    <xf numFmtId="0" fontId="6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quotePrefix="1" applyFont="1"/>
    <xf numFmtId="0" fontId="5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/>
    <xf numFmtId="0" fontId="5" fillId="0" borderId="9" xfId="0" applyFont="1" applyBorder="1"/>
    <xf numFmtId="0" fontId="5" fillId="0" borderId="8" xfId="0" applyFont="1" applyBorder="1" applyAlignment="1"/>
    <xf numFmtId="43" fontId="4" fillId="0" borderId="3" xfId="1" applyFont="1" applyBorder="1"/>
    <xf numFmtId="0" fontId="4" fillId="0" borderId="3" xfId="0" applyFont="1" applyBorder="1"/>
    <xf numFmtId="0" fontId="5" fillId="0" borderId="3" xfId="0" applyFont="1" applyBorder="1"/>
    <xf numFmtId="187" fontId="5" fillId="0" borderId="3" xfId="1" applyNumberFormat="1" applyFont="1" applyBorder="1"/>
    <xf numFmtId="43" fontId="5" fillId="0" borderId="3" xfId="1" applyFont="1" applyBorder="1"/>
    <xf numFmtId="0" fontId="5" fillId="0" borderId="9" xfId="0" applyFont="1" applyBorder="1" applyAlignment="1"/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43" fontId="5" fillId="0" borderId="7" xfId="1" applyFont="1" applyBorder="1" applyAlignment="1">
      <alignment horizontal="left"/>
    </xf>
    <xf numFmtId="43" fontId="5" fillId="0" borderId="9" xfId="1" applyFont="1" applyBorder="1" applyAlignment="1">
      <alignment horizontal="left"/>
    </xf>
    <xf numFmtId="43" fontId="4" fillId="0" borderId="9" xfId="1" applyFont="1" applyBorder="1" applyAlignment="1">
      <alignment horizontal="left"/>
    </xf>
    <xf numFmtId="43" fontId="5" fillId="0" borderId="8" xfId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43" fontId="4" fillId="0" borderId="9" xfId="0" applyNumberFormat="1" applyFont="1" applyBorder="1" applyAlignment="1">
      <alignment horizontal="left"/>
    </xf>
    <xf numFmtId="43" fontId="4" fillId="0" borderId="9" xfId="1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43" fontId="5" fillId="0" borderId="17" xfId="1" applyFont="1" applyBorder="1" applyAlignment="1">
      <alignment horizontal="center"/>
    </xf>
    <xf numFmtId="188" fontId="5" fillId="0" borderId="17" xfId="1" applyNumberFormat="1" applyFont="1" applyBorder="1"/>
    <xf numFmtId="43" fontId="5" fillId="0" borderId="17" xfId="1" applyFont="1" applyBorder="1"/>
    <xf numFmtId="43" fontId="5" fillId="0" borderId="0" xfId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/>
    <xf numFmtId="43" fontId="5" fillId="0" borderId="21" xfId="1" applyFont="1" applyBorder="1"/>
    <xf numFmtId="43" fontId="4" fillId="0" borderId="21" xfId="0" applyNumberFormat="1" applyFont="1" applyBorder="1"/>
    <xf numFmtId="43" fontId="5" fillId="0" borderId="17" xfId="1" applyNumberFormat="1" applyFont="1" applyBorder="1" applyAlignment="1">
      <alignment horizontal="center"/>
    </xf>
    <xf numFmtId="43" fontId="5" fillId="0" borderId="23" xfId="1" applyNumberFormat="1" applyFont="1" applyBorder="1" applyAlignment="1">
      <alignment horizontal="center"/>
    </xf>
    <xf numFmtId="43" fontId="5" fillId="0" borderId="20" xfId="1" applyNumberFormat="1" applyFont="1" applyBorder="1" applyAlignment="1">
      <alignment horizontal="center"/>
    </xf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9" xfId="0" applyFont="1" applyBorder="1" applyAlignment="1"/>
    <xf numFmtId="0" fontId="3" fillId="0" borderId="24" xfId="0" applyFont="1" applyBorder="1" applyAlignment="1"/>
    <xf numFmtId="0" fontId="5" fillId="0" borderId="23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188" fontId="5" fillId="0" borderId="18" xfId="1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88" fontId="5" fillId="0" borderId="1" xfId="1" applyNumberFormat="1" applyFont="1" applyBorder="1" applyAlignment="1">
      <alignment horizontal="center"/>
    </xf>
    <xf numFmtId="188" fontId="5" fillId="0" borderId="1" xfId="0" applyNumberFormat="1" applyFont="1" applyBorder="1" applyAlignment="1">
      <alignment horizontal="center"/>
    </xf>
    <xf numFmtId="43" fontId="5" fillId="0" borderId="19" xfId="1" applyFont="1" applyBorder="1" applyAlignment="1">
      <alignment horizontal="center"/>
    </xf>
    <xf numFmtId="43" fontId="5" fillId="0" borderId="20" xfId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43" fontId="5" fillId="0" borderId="22" xfId="1" applyFont="1" applyBorder="1"/>
    <xf numFmtId="0" fontId="5" fillId="0" borderId="17" xfId="0" applyFont="1" applyBorder="1"/>
    <xf numFmtId="0" fontId="5" fillId="0" borderId="22" xfId="0" applyFont="1" applyBorder="1"/>
    <xf numFmtId="0" fontId="5" fillId="0" borderId="19" xfId="0" applyFont="1" applyBorder="1"/>
    <xf numFmtId="0" fontId="5" fillId="0" borderId="24" xfId="0" applyFont="1" applyBorder="1"/>
    <xf numFmtId="0" fontId="5" fillId="0" borderId="20" xfId="0" applyFont="1" applyBorder="1"/>
    <xf numFmtId="188" fontId="5" fillId="0" borderId="20" xfId="1" applyNumberFormat="1" applyFont="1" applyBorder="1"/>
    <xf numFmtId="0" fontId="5" fillId="0" borderId="2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6" fillId="0" borderId="17" xfId="0" applyFont="1" applyBorder="1"/>
    <xf numFmtId="43" fontId="5" fillId="0" borderId="22" xfId="0" applyNumberFormat="1" applyFont="1" applyBorder="1"/>
    <xf numFmtId="43" fontId="4" fillId="0" borderId="22" xfId="0" applyNumberFormat="1" applyFont="1" applyBorder="1"/>
    <xf numFmtId="0" fontId="3" fillId="0" borderId="17" xfId="0" applyFont="1" applyBorder="1" applyAlignment="1">
      <alignment horizontal="left"/>
    </xf>
    <xf numFmtId="43" fontId="3" fillId="0" borderId="17" xfId="1" applyFont="1" applyBorder="1" applyAlignment="1">
      <alignment horizontal="center"/>
    </xf>
    <xf numFmtId="188" fontId="3" fillId="0" borderId="17" xfId="1" applyNumberFormat="1" applyFont="1" applyBorder="1"/>
    <xf numFmtId="43" fontId="3" fillId="0" borderId="17" xfId="1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horizontal="left"/>
    </xf>
    <xf numFmtId="43" fontId="3" fillId="0" borderId="28" xfId="1" applyFont="1" applyBorder="1" applyAlignment="1">
      <alignment horizontal="center"/>
    </xf>
    <xf numFmtId="188" fontId="3" fillId="0" borderId="28" xfId="1" applyNumberFormat="1" applyFont="1" applyBorder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/>
    <xf numFmtId="0" fontId="5" fillId="0" borderId="4" xfId="0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188" fontId="5" fillId="0" borderId="4" xfId="1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88" fontId="5" fillId="0" borderId="4" xfId="1" applyNumberFormat="1" applyFont="1" applyBorder="1"/>
    <xf numFmtId="43" fontId="4" fillId="0" borderId="4" xfId="1" applyFont="1" applyBorder="1"/>
    <xf numFmtId="0" fontId="5" fillId="0" borderId="4" xfId="0" applyFont="1" applyBorder="1"/>
    <xf numFmtId="0" fontId="4" fillId="0" borderId="0" xfId="0" applyFont="1" applyFill="1"/>
    <xf numFmtId="43" fontId="4" fillId="0" borderId="0" xfId="1" applyFont="1" applyFill="1"/>
    <xf numFmtId="0" fontId="5" fillId="0" borderId="0" xfId="0" applyFont="1" applyFill="1"/>
    <xf numFmtId="43" fontId="4" fillId="0" borderId="0" xfId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43" fontId="5" fillId="0" borderId="30" xfId="1" applyNumberFormat="1" applyFont="1" applyBorder="1" applyAlignment="1">
      <alignment horizontal="center"/>
    </xf>
    <xf numFmtId="0" fontId="3" fillId="0" borderId="29" xfId="0" applyFont="1" applyBorder="1" applyAlignment="1"/>
    <xf numFmtId="188" fontId="5" fillId="0" borderId="0" xfId="1" applyNumberFormat="1" applyFont="1" applyBorder="1" applyAlignment="1">
      <alignment horizontal="center"/>
    </xf>
    <xf numFmtId="0" fontId="10" fillId="0" borderId="0" xfId="0" applyFont="1"/>
    <xf numFmtId="0" fontId="5" fillId="0" borderId="10" xfId="0" applyFont="1" applyBorder="1" applyAlignment="1"/>
    <xf numFmtId="0" fontId="5" fillId="0" borderId="29" xfId="0" applyFont="1" applyBorder="1" applyAlignment="1"/>
    <xf numFmtId="0" fontId="5" fillId="0" borderId="19" xfId="0" applyFont="1" applyBorder="1" applyAlignment="1"/>
    <xf numFmtId="0" fontId="5" fillId="0" borderId="24" xfId="0" applyFont="1" applyBorder="1" applyAlignment="1"/>
    <xf numFmtId="188" fontId="5" fillId="0" borderId="0" xfId="1" applyNumberFormat="1" applyFont="1" applyBorder="1"/>
    <xf numFmtId="43" fontId="4" fillId="0" borderId="0" xfId="1" applyFont="1" applyBorder="1"/>
    <xf numFmtId="0" fontId="5" fillId="0" borderId="19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8" xfId="0" applyFont="1" applyBorder="1" applyAlignment="1">
      <alignment horizontal="center"/>
    </xf>
    <xf numFmtId="0" fontId="5" fillId="0" borderId="32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43" fontId="5" fillId="0" borderId="28" xfId="1" applyFont="1" applyBorder="1" applyAlignment="1">
      <alignment horizontal="center"/>
    </xf>
    <xf numFmtId="188" fontId="5" fillId="0" borderId="28" xfId="1" applyNumberFormat="1" applyFont="1" applyBorder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10" fillId="0" borderId="0" xfId="0" applyFont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43" fontId="3" fillId="0" borderId="12" xfId="1" applyFont="1" applyBorder="1" applyAlignment="1">
      <alignment horizontal="center"/>
    </xf>
    <xf numFmtId="188" fontId="3" fillId="0" borderId="2" xfId="1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88" fontId="3" fillId="0" borderId="2" xfId="1" applyNumberFormat="1" applyFont="1" applyBorder="1"/>
    <xf numFmtId="43" fontId="2" fillId="0" borderId="2" xfId="1" applyFont="1" applyBorder="1"/>
    <xf numFmtId="0" fontId="3" fillId="0" borderId="2" xfId="0" applyFont="1" applyBorder="1"/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5" fillId="0" borderId="19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180975</xdr:rowOff>
    </xdr:from>
    <xdr:to>
      <xdr:col>3</xdr:col>
      <xdr:colOff>695325</xdr:colOff>
      <xdr:row>45</xdr:row>
      <xdr:rowOff>247650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9525" y="5788301"/>
          <a:ext cx="2242930" cy="936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42</xdr:row>
      <xdr:rowOff>209550</xdr:rowOff>
    </xdr:from>
    <xdr:to>
      <xdr:col>11</xdr:col>
      <xdr:colOff>514350</xdr:colOff>
      <xdr:row>46</xdr:row>
      <xdr:rowOff>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7246453" y="5816876"/>
          <a:ext cx="2295940" cy="950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42</xdr:row>
      <xdr:rowOff>190501</xdr:rowOff>
    </xdr:from>
    <xdr:to>
      <xdr:col>6</xdr:col>
      <xdr:colOff>9525</xdr:colOff>
      <xdr:row>46</xdr:row>
      <xdr:rowOff>0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490581" y="5797827"/>
          <a:ext cx="2331140" cy="969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42</xdr:row>
      <xdr:rowOff>200026</xdr:rowOff>
    </xdr:from>
    <xdr:to>
      <xdr:col>8</xdr:col>
      <xdr:colOff>638174</xdr:colOff>
      <xdr:row>45</xdr:row>
      <xdr:rowOff>247650</xdr:rowOff>
    </xdr:to>
    <xdr:sp macro="" textlink="">
      <xdr:nvSpPr>
        <xdr:cNvPr id="13" name="Text Box 4"/>
        <xdr:cNvSpPr txBox="1">
          <a:spLocks noChangeArrowheads="1"/>
        </xdr:cNvSpPr>
      </xdr:nvSpPr>
      <xdr:spPr bwMode="auto">
        <a:xfrm>
          <a:off x="4993170" y="5807352"/>
          <a:ext cx="2055743" cy="917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  <xdr:twoCellAnchor>
    <xdr:from>
      <xdr:col>0</xdr:col>
      <xdr:colOff>9525</xdr:colOff>
      <xdr:row>19</xdr:row>
      <xdr:rowOff>180975</xdr:rowOff>
    </xdr:from>
    <xdr:to>
      <xdr:col>3</xdr:col>
      <xdr:colOff>695325</xdr:colOff>
      <xdr:row>22</xdr:row>
      <xdr:rowOff>247650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9525" y="12480649"/>
          <a:ext cx="2242930" cy="936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19</xdr:row>
      <xdr:rowOff>209550</xdr:rowOff>
    </xdr:from>
    <xdr:to>
      <xdr:col>11</xdr:col>
      <xdr:colOff>514350</xdr:colOff>
      <xdr:row>23</xdr:row>
      <xdr:rowOff>0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7644019" y="12509224"/>
          <a:ext cx="2237961" cy="950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19</xdr:row>
      <xdr:rowOff>190501</xdr:rowOff>
    </xdr:from>
    <xdr:to>
      <xdr:col>6</xdr:col>
      <xdr:colOff>9525</xdr:colOff>
      <xdr:row>23</xdr:row>
      <xdr:rowOff>0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2490581" y="12490175"/>
          <a:ext cx="2728705" cy="969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19</xdr:row>
      <xdr:rowOff>200026</xdr:rowOff>
    </xdr:from>
    <xdr:to>
      <xdr:col>8</xdr:col>
      <xdr:colOff>638174</xdr:colOff>
      <xdr:row>22</xdr:row>
      <xdr:rowOff>247650</xdr:rowOff>
    </xdr:to>
    <xdr:sp macro="" textlink="">
      <xdr:nvSpPr>
        <xdr:cNvPr id="17" name="Text Box 4"/>
        <xdr:cNvSpPr txBox="1">
          <a:spLocks noChangeArrowheads="1"/>
        </xdr:cNvSpPr>
      </xdr:nvSpPr>
      <xdr:spPr bwMode="auto">
        <a:xfrm>
          <a:off x="5390735" y="12499700"/>
          <a:ext cx="2055743" cy="917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219075</xdr:rowOff>
    </xdr:from>
    <xdr:to>
      <xdr:col>2</xdr:col>
      <xdr:colOff>361950</xdr:colOff>
      <xdr:row>77</xdr:row>
      <xdr:rowOff>123825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0251400"/>
          <a:ext cx="19907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2</xdr:col>
      <xdr:colOff>76200</xdr:colOff>
      <xdr:row>74</xdr:row>
      <xdr:rowOff>200025</xdr:rowOff>
    </xdr:from>
    <xdr:to>
      <xdr:col>3</xdr:col>
      <xdr:colOff>142875</xdr:colOff>
      <xdr:row>77</xdr:row>
      <xdr:rowOff>152400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704975" y="30241875"/>
          <a:ext cx="20574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(นายสมปอง    กุลน้อย)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47624</xdr:colOff>
      <xdr:row>74</xdr:row>
      <xdr:rowOff>228600</xdr:rowOff>
    </xdr:from>
    <xdr:to>
      <xdr:col>6</xdr:col>
      <xdr:colOff>361949</xdr:colOff>
      <xdr:row>77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67124" y="30260925"/>
          <a:ext cx="22764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(นายประกอบ   เซชัง)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66675</xdr:colOff>
      <xdr:row>74</xdr:row>
      <xdr:rowOff>257175</xdr:rowOff>
    </xdr:from>
    <xdr:to>
      <xdr:col>8</xdr:col>
      <xdr:colOff>466725</xdr:colOff>
      <xdr:row>77</xdr:row>
      <xdr:rowOff>152400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5648325" y="30289500"/>
          <a:ext cx="2009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(น.ส.ธิดารัตน์  พรหมประสงค์)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8</xdr:col>
      <xdr:colOff>381001</xdr:colOff>
      <xdr:row>74</xdr:row>
      <xdr:rowOff>257175</xdr:rowOff>
    </xdr:from>
    <xdr:to>
      <xdr:col>10</xdr:col>
      <xdr:colOff>628651</xdr:colOff>
      <xdr:row>77</xdr:row>
      <xdr:rowOff>180975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7572376" y="30289500"/>
          <a:ext cx="1866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(นายเศกสรรค์   คงคชวัน)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TH SarabunPSK" pitchFamily="34" charset="-34"/>
              <a:cs typeface="TH SarabunPSK" pitchFamily="34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0</xdr:col>
      <xdr:colOff>0</xdr:colOff>
      <xdr:row>19</xdr:row>
      <xdr:rowOff>276225</xdr:rowOff>
    </xdr:from>
    <xdr:to>
      <xdr:col>2</xdr:col>
      <xdr:colOff>600075</xdr:colOff>
      <xdr:row>22</xdr:row>
      <xdr:rowOff>276225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5848350"/>
          <a:ext cx="1704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628650</xdr:colOff>
      <xdr:row>19</xdr:row>
      <xdr:rowOff>257175</xdr:rowOff>
    </xdr:from>
    <xdr:to>
      <xdr:col>3</xdr:col>
      <xdr:colOff>428625</xdr:colOff>
      <xdr:row>22</xdr:row>
      <xdr:rowOff>266699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733550" y="5829300"/>
          <a:ext cx="2066925" cy="895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(นายจรงค์    เพชระ)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342899</xdr:colOff>
      <xdr:row>19</xdr:row>
      <xdr:rowOff>257176</xdr:rowOff>
    </xdr:from>
    <xdr:to>
      <xdr:col>6</xdr:col>
      <xdr:colOff>504825</xdr:colOff>
      <xdr:row>23</xdr:row>
      <xdr:rowOff>19050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714749" y="5829301"/>
          <a:ext cx="1838326" cy="942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ธรรมรักษ์   จันทบูรณ์)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6</xdr:col>
      <xdr:colOff>762000</xdr:colOff>
      <xdr:row>19</xdr:row>
      <xdr:rowOff>247651</xdr:rowOff>
    </xdr:from>
    <xdr:to>
      <xdr:col>9</xdr:col>
      <xdr:colOff>447675</xdr:colOff>
      <xdr:row>22</xdr:row>
      <xdr:rowOff>228600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5810250" y="5819776"/>
          <a:ext cx="2066925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276226</xdr:colOff>
      <xdr:row>19</xdr:row>
      <xdr:rowOff>219076</xdr:rowOff>
    </xdr:from>
    <xdr:to>
      <xdr:col>11</xdr:col>
      <xdr:colOff>666750</xdr:colOff>
      <xdr:row>23</xdr:row>
      <xdr:rowOff>9526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7705726" y="5791201"/>
          <a:ext cx="1981199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0</xdr:col>
      <xdr:colOff>0</xdr:colOff>
      <xdr:row>42</xdr:row>
      <xdr:rowOff>276225</xdr:rowOff>
    </xdr:from>
    <xdr:to>
      <xdr:col>2</xdr:col>
      <xdr:colOff>600075</xdr:colOff>
      <xdr:row>45</xdr:row>
      <xdr:rowOff>276225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5848350"/>
          <a:ext cx="17049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628650</xdr:colOff>
      <xdr:row>42</xdr:row>
      <xdr:rowOff>257175</xdr:rowOff>
    </xdr:from>
    <xdr:to>
      <xdr:col>3</xdr:col>
      <xdr:colOff>428625</xdr:colOff>
      <xdr:row>45</xdr:row>
      <xdr:rowOff>266699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733550" y="5829300"/>
          <a:ext cx="2066925" cy="895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(นายจรงค์    เพชระ)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342899</xdr:colOff>
      <xdr:row>42</xdr:row>
      <xdr:rowOff>257176</xdr:rowOff>
    </xdr:from>
    <xdr:to>
      <xdr:col>6</xdr:col>
      <xdr:colOff>504825</xdr:colOff>
      <xdr:row>46</xdr:row>
      <xdr:rowOff>19050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714749" y="5829301"/>
          <a:ext cx="1838326" cy="942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ธรรมรักษ์   จันทบูรณ์)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6</xdr:col>
      <xdr:colOff>762000</xdr:colOff>
      <xdr:row>42</xdr:row>
      <xdr:rowOff>247651</xdr:rowOff>
    </xdr:from>
    <xdr:to>
      <xdr:col>9</xdr:col>
      <xdr:colOff>447675</xdr:colOff>
      <xdr:row>45</xdr:row>
      <xdr:rowOff>228600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5810250" y="5819776"/>
          <a:ext cx="2066925" cy="8667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276226</xdr:colOff>
      <xdr:row>42</xdr:row>
      <xdr:rowOff>219076</xdr:rowOff>
    </xdr:from>
    <xdr:to>
      <xdr:col>11</xdr:col>
      <xdr:colOff>666750</xdr:colOff>
      <xdr:row>46</xdr:row>
      <xdr:rowOff>9526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7705726" y="5791201"/>
          <a:ext cx="1981199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85725</xdr:rowOff>
    </xdr:from>
    <xdr:to>
      <xdr:col>3</xdr:col>
      <xdr:colOff>104775</xdr:colOff>
      <xdr:row>28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410450"/>
          <a:ext cx="20097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161925</xdr:colOff>
      <xdr:row>25</xdr:row>
      <xdr:rowOff>95249</xdr:rowOff>
    </xdr:from>
    <xdr:to>
      <xdr:col>4</xdr:col>
      <xdr:colOff>1219199</xdr:colOff>
      <xdr:row>28</xdr:row>
      <xdr:rowOff>180975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066925" y="7419974"/>
          <a:ext cx="1752599" cy="1000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(นายจรงค์    เพชระ)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438151</xdr:colOff>
      <xdr:row>25</xdr:row>
      <xdr:rowOff>85725</xdr:rowOff>
    </xdr:from>
    <xdr:to>
      <xdr:col>7</xdr:col>
      <xdr:colOff>323851</xdr:colOff>
      <xdr:row>28</xdr:row>
      <xdr:rowOff>123825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295776" y="7410450"/>
          <a:ext cx="19812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นายธรรมรักษ์   จันทบูรณ์</a:t>
          </a: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161925</xdr:colOff>
      <xdr:row>28</xdr:row>
      <xdr:rowOff>285750</xdr:rowOff>
    </xdr:from>
    <xdr:to>
      <xdr:col>4</xdr:col>
      <xdr:colOff>647699</xdr:colOff>
      <xdr:row>32</xdr:row>
      <xdr:rowOff>85725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133475" y="8772525"/>
          <a:ext cx="2114549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1228725</xdr:colOff>
      <xdr:row>28</xdr:row>
      <xdr:rowOff>295275</xdr:rowOff>
    </xdr:from>
    <xdr:to>
      <xdr:col>6</xdr:col>
      <xdr:colOff>1152525</xdr:colOff>
      <xdr:row>32</xdr:row>
      <xdr:rowOff>57150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829050" y="8782050"/>
          <a:ext cx="19907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sqref="A1:H23"/>
    </sheetView>
  </sheetViews>
  <sheetFormatPr defaultRowHeight="21.75"/>
  <cols>
    <col min="1" max="1" width="7.625" style="1" customWidth="1"/>
    <col min="2" max="2" width="4.125" style="1" customWidth="1"/>
    <col min="3" max="3" width="15.75" style="1" customWidth="1"/>
    <col min="4" max="4" width="9.125" style="1" customWidth="1"/>
    <col min="5" max="5" width="15.625" style="1" customWidth="1"/>
    <col min="6" max="6" width="9" style="1"/>
    <col min="7" max="7" width="14.75" style="1" customWidth="1"/>
    <col min="8" max="8" width="10" style="1" customWidth="1"/>
    <col min="9" max="16384" width="9" style="1"/>
  </cols>
  <sheetData>
    <row r="1" spans="1:8" ht="26.25">
      <c r="A1" s="155" t="s">
        <v>49</v>
      </c>
      <c r="B1" s="155"/>
      <c r="C1" s="155"/>
      <c r="D1" s="155"/>
      <c r="E1" s="155"/>
      <c r="F1" s="155"/>
      <c r="G1" s="155"/>
      <c r="H1" s="21" t="s">
        <v>0</v>
      </c>
    </row>
    <row r="2" spans="1:8" s="12" customFormat="1" ht="27.75" customHeight="1">
      <c r="A2" s="11" t="s">
        <v>68</v>
      </c>
      <c r="B2" s="24"/>
      <c r="C2" s="12" t="s">
        <v>104</v>
      </c>
      <c r="D2" s="24"/>
      <c r="E2" s="24"/>
      <c r="F2" s="24"/>
      <c r="G2" s="24"/>
    </row>
    <row r="3" spans="1:8" s="12" customFormat="1" ht="27.75" customHeight="1">
      <c r="A3" s="11" t="s">
        <v>78</v>
      </c>
      <c r="B3" s="11"/>
      <c r="C3" s="12" t="s">
        <v>103</v>
      </c>
      <c r="D3" s="22"/>
      <c r="E3" s="22"/>
      <c r="F3" s="22"/>
      <c r="G3" s="22"/>
      <c r="H3" s="22"/>
    </row>
    <row r="4" spans="1:8" s="12" customFormat="1" ht="23.25">
      <c r="A4" s="11" t="s">
        <v>40</v>
      </c>
      <c r="B4" s="11"/>
      <c r="C4" s="12" t="s">
        <v>61</v>
      </c>
      <c r="D4" s="22" t="s">
        <v>62</v>
      </c>
    </row>
    <row r="5" spans="1:8" s="12" customFormat="1" ht="23.25">
      <c r="A5" s="11" t="s">
        <v>43</v>
      </c>
      <c r="B5" s="11"/>
      <c r="C5" s="12" t="s">
        <v>101</v>
      </c>
    </row>
    <row r="6" spans="1:8" s="12" customFormat="1" ht="23.25">
      <c r="A6" s="11" t="s">
        <v>69</v>
      </c>
      <c r="B6" s="11"/>
      <c r="D6" s="12" t="s">
        <v>71</v>
      </c>
    </row>
    <row r="7" spans="1:8" s="12" customFormat="1" ht="23.25">
      <c r="A7" s="11" t="s">
        <v>1</v>
      </c>
      <c r="B7" s="11"/>
    </row>
    <row r="8" spans="1:8" s="12" customFormat="1" ht="23.25">
      <c r="A8" s="11" t="s">
        <v>70</v>
      </c>
      <c r="B8" s="11"/>
      <c r="D8" s="12" t="s">
        <v>81</v>
      </c>
    </row>
    <row r="9" spans="1:8" s="12" customFormat="1" ht="23.25">
      <c r="A9" s="11" t="s">
        <v>80</v>
      </c>
      <c r="B9" s="11"/>
      <c r="D9" s="23"/>
    </row>
    <row r="10" spans="1:8" s="12" customFormat="1" ht="23.25">
      <c r="A10" s="25" t="s">
        <v>2</v>
      </c>
      <c r="B10" s="149" t="s">
        <v>3</v>
      </c>
      <c r="C10" s="150"/>
      <c r="D10" s="151"/>
      <c r="E10" s="25" t="s">
        <v>4</v>
      </c>
      <c r="F10" s="156" t="s">
        <v>5</v>
      </c>
      <c r="G10" s="25" t="s">
        <v>6</v>
      </c>
      <c r="H10" s="156" t="s">
        <v>7</v>
      </c>
    </row>
    <row r="11" spans="1:8" s="12" customFormat="1" ht="23.25">
      <c r="A11" s="16" t="s">
        <v>8</v>
      </c>
      <c r="B11" s="152"/>
      <c r="C11" s="153"/>
      <c r="D11" s="154"/>
      <c r="E11" s="16" t="s">
        <v>9</v>
      </c>
      <c r="F11" s="157"/>
      <c r="G11" s="16" t="s">
        <v>9</v>
      </c>
      <c r="H11" s="157"/>
    </row>
    <row r="12" spans="1:8" s="12" customFormat="1" ht="23.25">
      <c r="A12" s="17">
        <v>1</v>
      </c>
      <c r="B12" s="26" t="s">
        <v>10</v>
      </c>
      <c r="C12" s="27"/>
      <c r="D12" s="28"/>
      <c r="E12" s="29"/>
      <c r="F12" s="30"/>
      <c r="G12" s="29"/>
      <c r="H12" s="17"/>
    </row>
    <row r="13" spans="1:8" s="12" customFormat="1" ht="23.25">
      <c r="A13" s="17">
        <v>2</v>
      </c>
      <c r="B13" s="26" t="s">
        <v>11</v>
      </c>
      <c r="C13" s="27"/>
      <c r="D13" s="28"/>
      <c r="E13" s="29">
        <f>ปร.4!K41</f>
        <v>209490</v>
      </c>
      <c r="F13" s="30">
        <v>1.3371999999999999</v>
      </c>
      <c r="G13" s="29">
        <f>F13*E13</f>
        <v>280130.02799999999</v>
      </c>
      <c r="H13" s="31"/>
    </row>
    <row r="14" spans="1:8" s="12" customFormat="1" ht="23.25">
      <c r="A14" s="17">
        <v>3</v>
      </c>
      <c r="B14" s="26" t="s">
        <v>12</v>
      </c>
      <c r="C14" s="27"/>
      <c r="D14" s="28"/>
      <c r="E14" s="31"/>
      <c r="F14" s="31"/>
      <c r="G14" s="32"/>
      <c r="H14" s="31"/>
    </row>
    <row r="15" spans="1:8" s="12" customFormat="1" ht="23.25">
      <c r="A15" s="17">
        <v>4</v>
      </c>
      <c r="B15" s="26" t="s">
        <v>13</v>
      </c>
      <c r="C15" s="27"/>
      <c r="D15" s="28"/>
      <c r="E15" s="31"/>
      <c r="F15" s="31"/>
      <c r="G15" s="32"/>
      <c r="H15" s="31"/>
    </row>
    <row r="16" spans="1:8" s="12" customFormat="1" ht="23.25">
      <c r="A16" s="31"/>
      <c r="B16" s="26" t="s">
        <v>46</v>
      </c>
      <c r="C16" s="27"/>
      <c r="D16" s="28"/>
      <c r="E16" s="31"/>
      <c r="F16" s="31"/>
      <c r="G16" s="33"/>
      <c r="H16" s="31"/>
    </row>
    <row r="17" spans="1:8" s="12" customFormat="1" ht="23.25">
      <c r="A17" s="31"/>
      <c r="B17" s="26" t="s">
        <v>47</v>
      </c>
      <c r="C17" s="27"/>
      <c r="D17" s="28"/>
      <c r="E17" s="31"/>
      <c r="F17" s="31"/>
      <c r="G17" s="33"/>
      <c r="H17" s="31"/>
    </row>
    <row r="18" spans="1:8" s="12" customFormat="1" ht="23.25">
      <c r="A18" s="31"/>
      <c r="B18" s="26" t="s">
        <v>50</v>
      </c>
      <c r="C18" s="27"/>
      <c r="D18" s="28"/>
      <c r="E18" s="31"/>
      <c r="F18" s="31"/>
      <c r="G18" s="33"/>
      <c r="H18" s="31"/>
    </row>
    <row r="19" spans="1:8" s="12" customFormat="1" ht="23.25">
      <c r="A19" s="31"/>
      <c r="B19" s="26" t="s">
        <v>14</v>
      </c>
      <c r="C19" s="27"/>
      <c r="D19" s="34"/>
      <c r="E19" s="35"/>
      <c r="F19" s="36"/>
      <c r="G19" s="29">
        <f>SUM(G12:G18)</f>
        <v>280130.02799999999</v>
      </c>
      <c r="H19" s="31"/>
    </row>
    <row r="20" spans="1:8" s="12" customFormat="1" ht="23.25">
      <c r="A20" s="31"/>
      <c r="B20" s="37" t="s">
        <v>15</v>
      </c>
      <c r="C20" s="27"/>
      <c r="D20" s="38"/>
      <c r="E20" s="38"/>
      <c r="F20" s="38"/>
      <c r="G20" s="39">
        <v>280000</v>
      </c>
      <c r="H20" s="40"/>
    </row>
    <row r="21" spans="1:8" s="12" customFormat="1" ht="23.25">
      <c r="A21" s="31"/>
      <c r="B21" s="41" t="s">
        <v>16</v>
      </c>
      <c r="C21" s="27"/>
      <c r="D21" s="35"/>
      <c r="E21" s="42" t="str">
        <f>BAHTTEXT(G20)</f>
        <v>สองแสนแปดหมื่นบาทถ้วน</v>
      </c>
      <c r="F21" s="35"/>
      <c r="G21" s="35"/>
      <c r="H21" s="36"/>
    </row>
    <row r="22" spans="1:8" s="12" customFormat="1" ht="23.25">
      <c r="A22" s="31"/>
      <c r="B22" s="41" t="s">
        <v>17</v>
      </c>
      <c r="C22" s="27"/>
      <c r="D22" s="39">
        <v>92</v>
      </c>
      <c r="E22" s="35" t="s">
        <v>18</v>
      </c>
      <c r="F22" s="35"/>
      <c r="G22" s="35"/>
      <c r="H22" s="36"/>
    </row>
    <row r="23" spans="1:8" s="12" customFormat="1" ht="23.25">
      <c r="A23" s="31"/>
      <c r="B23" s="41" t="s">
        <v>19</v>
      </c>
      <c r="C23" s="27"/>
      <c r="D23" s="43">
        <v>3043.48</v>
      </c>
      <c r="E23" s="35" t="s">
        <v>20</v>
      </c>
      <c r="F23" s="35"/>
      <c r="G23" s="35"/>
      <c r="H23" s="36"/>
    </row>
    <row r="24" spans="1:8" s="12" customFormat="1" ht="23.25"/>
    <row r="25" spans="1:8" s="12" customFormat="1" ht="23.25">
      <c r="B25" s="12" t="s">
        <v>21</v>
      </c>
      <c r="F25" s="12" t="s">
        <v>22</v>
      </c>
    </row>
    <row r="26" spans="1:8" s="12" customFormat="1" ht="23.25">
      <c r="B26" s="12" t="s">
        <v>23</v>
      </c>
      <c r="F26" s="12" t="s">
        <v>72</v>
      </c>
    </row>
    <row r="27" spans="1:8" s="12" customFormat="1" ht="23.25">
      <c r="B27" s="12" t="s">
        <v>44</v>
      </c>
      <c r="F27" s="12" t="s">
        <v>73</v>
      </c>
    </row>
    <row r="28" spans="1:8" s="12" customFormat="1" ht="23.25"/>
    <row r="29" spans="1:8" s="12" customFormat="1" ht="23.25">
      <c r="B29" s="12" t="s">
        <v>24</v>
      </c>
      <c r="F29" s="12" t="s">
        <v>25</v>
      </c>
    </row>
    <row r="30" spans="1:8" s="12" customFormat="1" ht="23.25">
      <c r="B30" s="12" t="s">
        <v>74</v>
      </c>
      <c r="F30" s="12" t="s">
        <v>75</v>
      </c>
    </row>
    <row r="31" spans="1:8" s="12" customFormat="1" ht="23.25">
      <c r="B31" s="12" t="s">
        <v>76</v>
      </c>
      <c r="F31" s="12" t="s">
        <v>77</v>
      </c>
    </row>
    <row r="32" spans="1:8" s="12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8"/>
  <sheetViews>
    <sheetView view="pageBreakPreview" topLeftCell="A16" zoomScaleSheetLayoutView="100" workbookViewId="0">
      <selection activeCell="A24" sqref="A24:XFD41"/>
    </sheetView>
  </sheetViews>
  <sheetFormatPr defaultRowHeight="22.5" customHeight="1"/>
  <cols>
    <col min="1" max="1" width="7" style="12" customWidth="1"/>
    <col min="2" max="3" width="6.75" style="12" customWidth="1"/>
    <col min="4" max="4" width="30.875" style="12" customWidth="1"/>
    <col min="5" max="5" width="9" style="13"/>
    <col min="6" max="6" width="8" style="12" customWidth="1"/>
    <col min="7" max="7" width="10.125" style="12" customWidth="1"/>
    <col min="8" max="8" width="10.875" style="12" customWidth="1"/>
    <col min="9" max="9" width="10.25" style="12" customWidth="1"/>
    <col min="10" max="10" width="10.125" style="12" customWidth="1"/>
    <col min="11" max="11" width="13.25" style="12" customWidth="1"/>
    <col min="12" max="12" width="8.375" style="12" customWidth="1"/>
    <col min="13" max="16384" width="9" style="12"/>
  </cols>
  <sheetData>
    <row r="1" spans="1:12" ht="22.5" customHeight="1">
      <c r="A1" s="11" t="s">
        <v>60</v>
      </c>
      <c r="C1" s="12" t="s">
        <v>102</v>
      </c>
      <c r="K1" s="168" t="s">
        <v>51</v>
      </c>
      <c r="L1" s="168"/>
    </row>
    <row r="2" spans="1:12" ht="22.5" customHeight="1">
      <c r="A2" s="11" t="s">
        <v>57</v>
      </c>
      <c r="C2" s="12" t="s">
        <v>103</v>
      </c>
      <c r="F2" s="11"/>
      <c r="G2" s="11" t="s">
        <v>1</v>
      </c>
      <c r="K2" s="168" t="s">
        <v>26</v>
      </c>
      <c r="L2" s="168"/>
    </row>
    <row r="3" spans="1:12" ht="22.5" customHeight="1">
      <c r="A3" s="11" t="s">
        <v>58</v>
      </c>
      <c r="C3" s="12" t="s">
        <v>63</v>
      </c>
      <c r="F3" s="11"/>
      <c r="G3" s="11" t="s">
        <v>40</v>
      </c>
      <c r="H3" s="12" t="s">
        <v>61</v>
      </c>
      <c r="I3" s="12" t="s">
        <v>62</v>
      </c>
    </row>
    <row r="4" spans="1:12" ht="22.5" customHeight="1">
      <c r="A4" s="11" t="s">
        <v>59</v>
      </c>
      <c r="C4" s="12" t="s">
        <v>41</v>
      </c>
      <c r="F4" s="11"/>
      <c r="G4" s="12" t="s">
        <v>82</v>
      </c>
    </row>
    <row r="5" spans="1:12" s="15" customFormat="1" ht="22.5" customHeight="1">
      <c r="A5" s="156" t="s">
        <v>27</v>
      </c>
      <c r="B5" s="149" t="s">
        <v>3</v>
      </c>
      <c r="C5" s="150"/>
      <c r="D5" s="151"/>
      <c r="E5" s="164" t="s">
        <v>28</v>
      </c>
      <c r="F5" s="156" t="s">
        <v>29</v>
      </c>
      <c r="G5" s="166" t="s">
        <v>30</v>
      </c>
      <c r="H5" s="167"/>
      <c r="I5" s="166" t="s">
        <v>31</v>
      </c>
      <c r="J5" s="167"/>
      <c r="K5" s="14" t="s">
        <v>39</v>
      </c>
      <c r="L5" s="156" t="s">
        <v>7</v>
      </c>
    </row>
    <row r="6" spans="1:12" s="15" customFormat="1" ht="22.5" customHeight="1">
      <c r="A6" s="157"/>
      <c r="B6" s="152"/>
      <c r="C6" s="153"/>
      <c r="D6" s="154"/>
      <c r="E6" s="165" t="s">
        <v>28</v>
      </c>
      <c r="F6" s="157" t="s">
        <v>29</v>
      </c>
      <c r="G6" s="16" t="s">
        <v>32</v>
      </c>
      <c r="H6" s="17" t="s">
        <v>33</v>
      </c>
      <c r="I6" s="16" t="s">
        <v>32</v>
      </c>
      <c r="J6" s="16" t="s">
        <v>33</v>
      </c>
      <c r="K6" s="18" t="s">
        <v>38</v>
      </c>
      <c r="L6" s="157"/>
    </row>
    <row r="7" spans="1:12" s="15" customFormat="1" ht="23.25" customHeight="1">
      <c r="A7" s="25">
        <v>1</v>
      </c>
      <c r="B7" s="57" t="s">
        <v>91</v>
      </c>
      <c r="C7" s="58"/>
      <c r="D7" s="55"/>
      <c r="E7" s="61"/>
      <c r="F7" s="25"/>
      <c r="G7" s="62"/>
      <c r="H7" s="63"/>
      <c r="I7" s="64"/>
      <c r="J7" s="65"/>
      <c r="K7" s="66"/>
      <c r="L7" s="91" t="s">
        <v>99</v>
      </c>
    </row>
    <row r="8" spans="1:12" ht="23.25" customHeight="1">
      <c r="A8" s="44"/>
      <c r="B8" s="59" t="s">
        <v>92</v>
      </c>
      <c r="C8" s="60"/>
      <c r="D8" s="56"/>
      <c r="E8" s="54">
        <v>16</v>
      </c>
      <c r="F8" s="44" t="s">
        <v>34</v>
      </c>
      <c r="G8" s="67">
        <v>3300</v>
      </c>
      <c r="H8" s="45">
        <f>G8*E8</f>
        <v>52800</v>
      </c>
      <c r="I8" s="68">
        <v>500</v>
      </c>
      <c r="J8" s="47">
        <f>I8*E8</f>
        <v>8000</v>
      </c>
      <c r="K8" s="47">
        <f>J8+H8</f>
        <v>60800</v>
      </c>
      <c r="L8" s="69"/>
    </row>
    <row r="9" spans="1:12" ht="23.25" customHeight="1">
      <c r="A9" s="44"/>
      <c r="B9" s="59" t="s">
        <v>93</v>
      </c>
      <c r="C9" s="60"/>
      <c r="D9" s="56"/>
      <c r="E9" s="54">
        <v>16</v>
      </c>
      <c r="F9" s="44" t="s">
        <v>34</v>
      </c>
      <c r="G9" s="67">
        <v>1700</v>
      </c>
      <c r="H9" s="45">
        <f t="shared" ref="H9:H15" si="0">G9*E9</f>
        <v>27200</v>
      </c>
      <c r="I9" s="68">
        <v>0</v>
      </c>
      <c r="J9" s="47">
        <v>0</v>
      </c>
      <c r="K9" s="47">
        <f t="shared" ref="K9:K15" si="1">J9+H9</f>
        <v>27200</v>
      </c>
      <c r="L9" s="69"/>
    </row>
    <row r="10" spans="1:12" ht="23.25" customHeight="1">
      <c r="A10" s="44"/>
      <c r="B10" s="59" t="s">
        <v>94</v>
      </c>
      <c r="C10" s="60"/>
      <c r="D10" s="56"/>
      <c r="E10" s="54">
        <v>8</v>
      </c>
      <c r="F10" s="44" t="s">
        <v>35</v>
      </c>
      <c r="G10" s="67">
        <v>1700</v>
      </c>
      <c r="H10" s="45">
        <f t="shared" si="0"/>
        <v>13600</v>
      </c>
      <c r="I10" s="68">
        <v>200</v>
      </c>
      <c r="J10" s="47">
        <f t="shared" ref="J10:J15" si="2">I10*E10</f>
        <v>1600</v>
      </c>
      <c r="K10" s="47">
        <f t="shared" si="1"/>
        <v>15200</v>
      </c>
      <c r="L10" s="69"/>
    </row>
    <row r="11" spans="1:12" ht="23.25" customHeight="1">
      <c r="A11" s="44"/>
      <c r="B11" s="59" t="s">
        <v>96</v>
      </c>
      <c r="C11" s="60"/>
      <c r="D11" s="56"/>
      <c r="E11" s="54">
        <v>16</v>
      </c>
      <c r="F11" s="44" t="s">
        <v>84</v>
      </c>
      <c r="G11" s="67">
        <v>1400</v>
      </c>
      <c r="H11" s="45">
        <f t="shared" si="0"/>
        <v>22400</v>
      </c>
      <c r="I11" s="68">
        <v>700</v>
      </c>
      <c r="J11" s="47">
        <f t="shared" si="2"/>
        <v>11200</v>
      </c>
      <c r="K11" s="47">
        <f t="shared" si="1"/>
        <v>33600</v>
      </c>
      <c r="L11" s="69"/>
    </row>
    <row r="12" spans="1:12" ht="23.25" customHeight="1">
      <c r="A12" s="44"/>
      <c r="B12" s="59" t="s">
        <v>85</v>
      </c>
      <c r="C12" s="60"/>
      <c r="D12" s="56"/>
      <c r="E12" s="54">
        <v>24</v>
      </c>
      <c r="F12" s="44" t="s">
        <v>35</v>
      </c>
      <c r="G12" s="67">
        <v>70</v>
      </c>
      <c r="H12" s="45">
        <f t="shared" si="0"/>
        <v>1680</v>
      </c>
      <c r="I12" s="68">
        <v>0</v>
      </c>
      <c r="J12" s="47">
        <f t="shared" si="2"/>
        <v>0</v>
      </c>
      <c r="K12" s="47">
        <f t="shared" si="1"/>
        <v>1680</v>
      </c>
      <c r="L12" s="69"/>
    </row>
    <row r="13" spans="1:12" ht="23.25" customHeight="1">
      <c r="A13" s="44"/>
      <c r="B13" s="59" t="s">
        <v>86</v>
      </c>
      <c r="C13" s="60"/>
      <c r="D13" s="56"/>
      <c r="E13" s="54">
        <v>192</v>
      </c>
      <c r="F13" s="44" t="s">
        <v>35</v>
      </c>
      <c r="G13" s="67">
        <v>45</v>
      </c>
      <c r="H13" s="45">
        <f t="shared" si="0"/>
        <v>8640</v>
      </c>
      <c r="I13" s="68">
        <v>0</v>
      </c>
      <c r="J13" s="47">
        <f t="shared" si="2"/>
        <v>0</v>
      </c>
      <c r="K13" s="47">
        <f t="shared" si="1"/>
        <v>8640</v>
      </c>
      <c r="L13" s="70"/>
    </row>
    <row r="14" spans="1:12" ht="23.25" customHeight="1">
      <c r="A14" s="44"/>
      <c r="B14" s="59" t="s">
        <v>95</v>
      </c>
      <c r="C14" s="60"/>
      <c r="D14" s="56"/>
      <c r="E14" s="54">
        <v>96</v>
      </c>
      <c r="F14" s="44" t="s">
        <v>35</v>
      </c>
      <c r="G14" s="67">
        <v>35</v>
      </c>
      <c r="H14" s="45">
        <f t="shared" si="0"/>
        <v>3360</v>
      </c>
      <c r="I14" s="68">
        <v>0</v>
      </c>
      <c r="J14" s="47">
        <f t="shared" si="2"/>
        <v>0</v>
      </c>
      <c r="K14" s="47">
        <f t="shared" si="1"/>
        <v>3360</v>
      </c>
      <c r="L14" s="69"/>
    </row>
    <row r="15" spans="1:12" ht="23.25" customHeight="1">
      <c r="A15" s="44"/>
      <c r="B15" s="59" t="s">
        <v>87</v>
      </c>
      <c r="C15" s="60"/>
      <c r="D15" s="56"/>
      <c r="E15" s="54">
        <v>24</v>
      </c>
      <c r="F15" s="44" t="s">
        <v>35</v>
      </c>
      <c r="G15" s="67">
        <v>170</v>
      </c>
      <c r="H15" s="45">
        <f t="shared" si="0"/>
        <v>4080</v>
      </c>
      <c r="I15" s="68">
        <v>0</v>
      </c>
      <c r="J15" s="47">
        <f t="shared" si="2"/>
        <v>0</v>
      </c>
      <c r="K15" s="47">
        <f t="shared" si="1"/>
        <v>4080</v>
      </c>
      <c r="L15" s="69"/>
    </row>
    <row r="16" spans="1:12" ht="23.25" customHeight="1">
      <c r="A16" s="44"/>
      <c r="B16" s="59" t="s">
        <v>88</v>
      </c>
      <c r="C16" s="60"/>
      <c r="D16" s="56"/>
      <c r="E16" s="54"/>
      <c r="F16" s="44"/>
      <c r="G16" s="67"/>
      <c r="H16" s="45"/>
      <c r="I16" s="68"/>
      <c r="J16" s="47"/>
      <c r="K16" s="47"/>
      <c r="L16" s="69"/>
    </row>
    <row r="17" spans="1:12" ht="22.5" customHeight="1">
      <c r="A17" s="72"/>
      <c r="B17" s="74"/>
      <c r="C17" s="75"/>
      <c r="D17" s="76"/>
      <c r="E17" s="47"/>
      <c r="F17" s="72"/>
      <c r="G17" s="72"/>
      <c r="H17" s="72"/>
      <c r="I17" s="72"/>
      <c r="J17" s="72"/>
      <c r="K17" s="72"/>
      <c r="L17" s="72"/>
    </row>
    <row r="18" spans="1:12" ht="22.5" customHeight="1">
      <c r="A18" s="73"/>
      <c r="B18" s="158" t="s">
        <v>42</v>
      </c>
      <c r="C18" s="159"/>
      <c r="D18" s="160"/>
      <c r="E18" s="71"/>
      <c r="F18" s="73"/>
      <c r="G18" s="73"/>
      <c r="H18" s="73"/>
      <c r="I18" s="73"/>
      <c r="J18" s="81"/>
      <c r="K18" s="82">
        <f>SUM(K8:K17)</f>
        <v>154560</v>
      </c>
      <c r="L18" s="73"/>
    </row>
    <row r="20" spans="1:12" s="20" customFormat="1" ht="22.5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2" s="20" customFormat="1" ht="22.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2" s="20" customFormat="1" ht="22.5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2" s="20" customFormat="1" ht="22.5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2" ht="22.5" customHeight="1">
      <c r="A24" s="11" t="s">
        <v>60</v>
      </c>
      <c r="C24" s="12" t="s">
        <v>102</v>
      </c>
      <c r="K24" s="168" t="s">
        <v>79</v>
      </c>
      <c r="L24" s="168"/>
    </row>
    <row r="25" spans="1:12" ht="22.5" customHeight="1">
      <c r="A25" s="11" t="s">
        <v>57</v>
      </c>
      <c r="C25" s="12" t="s">
        <v>103</v>
      </c>
      <c r="F25" s="11"/>
      <c r="G25" s="11" t="s">
        <v>1</v>
      </c>
      <c r="K25" s="168" t="s">
        <v>26</v>
      </c>
      <c r="L25" s="168"/>
    </row>
    <row r="26" spans="1:12" ht="22.5" customHeight="1">
      <c r="A26" s="11" t="s">
        <v>58</v>
      </c>
      <c r="C26" s="12" t="s">
        <v>63</v>
      </c>
      <c r="F26" s="11"/>
      <c r="G26" s="11" t="s">
        <v>40</v>
      </c>
      <c r="H26" s="12" t="s">
        <v>61</v>
      </c>
      <c r="I26" s="12" t="s">
        <v>62</v>
      </c>
    </row>
    <row r="27" spans="1:12" ht="22.5" customHeight="1">
      <c r="A27" s="11" t="s">
        <v>59</v>
      </c>
      <c r="C27" s="12" t="s">
        <v>41</v>
      </c>
      <c r="F27" s="11"/>
      <c r="G27" s="12" t="s">
        <v>82</v>
      </c>
    </row>
    <row r="28" spans="1:12" s="15" customFormat="1" ht="22.5" customHeight="1">
      <c r="A28" s="156" t="s">
        <v>27</v>
      </c>
      <c r="B28" s="149" t="s">
        <v>3</v>
      </c>
      <c r="C28" s="150"/>
      <c r="D28" s="151"/>
      <c r="E28" s="164" t="s">
        <v>28</v>
      </c>
      <c r="F28" s="156" t="s">
        <v>29</v>
      </c>
      <c r="G28" s="166" t="s">
        <v>30</v>
      </c>
      <c r="H28" s="167"/>
      <c r="I28" s="166" t="s">
        <v>31</v>
      </c>
      <c r="J28" s="167"/>
      <c r="K28" s="49" t="s">
        <v>39</v>
      </c>
      <c r="L28" s="156" t="s">
        <v>7</v>
      </c>
    </row>
    <row r="29" spans="1:12" s="15" customFormat="1" ht="22.5" customHeight="1">
      <c r="A29" s="157"/>
      <c r="B29" s="152"/>
      <c r="C29" s="153"/>
      <c r="D29" s="154"/>
      <c r="E29" s="165" t="s">
        <v>28</v>
      </c>
      <c r="F29" s="157" t="s">
        <v>29</v>
      </c>
      <c r="G29" s="16" t="s">
        <v>32</v>
      </c>
      <c r="H29" s="17" t="s">
        <v>33</v>
      </c>
      <c r="I29" s="16" t="s">
        <v>32</v>
      </c>
      <c r="J29" s="16" t="s">
        <v>33</v>
      </c>
      <c r="K29" s="50" t="s">
        <v>38</v>
      </c>
      <c r="L29" s="157"/>
    </row>
    <row r="30" spans="1:12" s="19" customFormat="1" ht="22.5" customHeight="1">
      <c r="A30" s="51"/>
      <c r="B30" s="172" t="s">
        <v>52</v>
      </c>
      <c r="C30" s="172"/>
      <c r="D30" s="172"/>
      <c r="E30" s="52"/>
      <c r="F30" s="51"/>
      <c r="G30" s="51"/>
      <c r="H30" s="51"/>
      <c r="I30" s="51"/>
      <c r="J30" s="51"/>
      <c r="K30" s="53">
        <f>K18</f>
        <v>154560</v>
      </c>
      <c r="L30" s="51"/>
    </row>
    <row r="31" spans="1:12" ht="23.25" customHeight="1">
      <c r="A31" s="44">
        <v>2</v>
      </c>
      <c r="B31" s="59" t="s">
        <v>97</v>
      </c>
      <c r="C31" s="60"/>
      <c r="D31" s="56"/>
      <c r="E31" s="44"/>
      <c r="F31" s="44"/>
      <c r="G31" s="67"/>
      <c r="H31" s="45"/>
      <c r="I31" s="68"/>
      <c r="J31" s="47"/>
      <c r="K31" s="47"/>
      <c r="L31" s="69" t="s">
        <v>100</v>
      </c>
    </row>
    <row r="32" spans="1:12" ht="23.25" customHeight="1">
      <c r="A32" s="44"/>
      <c r="B32" s="161" t="s">
        <v>98</v>
      </c>
      <c r="C32" s="162"/>
      <c r="D32" s="163"/>
      <c r="E32" s="44">
        <v>7</v>
      </c>
      <c r="F32" s="44" t="s">
        <v>83</v>
      </c>
      <c r="G32" s="67">
        <v>3300</v>
      </c>
      <c r="H32" s="45">
        <f t="shared" ref="H32" si="3">G32*E32</f>
        <v>23100</v>
      </c>
      <c r="I32" s="46">
        <v>500</v>
      </c>
      <c r="J32" s="47">
        <f t="shared" ref="J32" si="4">I32*E32</f>
        <v>3500</v>
      </c>
      <c r="K32" s="47">
        <f>J32+H32</f>
        <v>26600</v>
      </c>
      <c r="L32" s="69"/>
    </row>
    <row r="33" spans="1:12" ht="23.25" customHeight="1">
      <c r="A33" s="44"/>
      <c r="B33" s="161" t="s">
        <v>93</v>
      </c>
      <c r="C33" s="162"/>
      <c r="D33" s="163">
        <v>2</v>
      </c>
      <c r="E33" s="44">
        <v>2</v>
      </c>
      <c r="F33" s="44" t="s">
        <v>83</v>
      </c>
      <c r="G33" s="67">
        <v>1700</v>
      </c>
      <c r="H33" s="45">
        <f t="shared" ref="H33" si="5">G33*E33</f>
        <v>3400</v>
      </c>
      <c r="I33" s="46">
        <v>0</v>
      </c>
      <c r="J33" s="47">
        <f t="shared" ref="J33:J40" si="6">I33*E33</f>
        <v>0</v>
      </c>
      <c r="K33" s="47">
        <f>SUM(H33+J33)</f>
        <v>3400</v>
      </c>
      <c r="L33" s="69"/>
    </row>
    <row r="34" spans="1:12" ht="23.25" customHeight="1">
      <c r="A34" s="44"/>
      <c r="B34" s="161" t="s">
        <v>96</v>
      </c>
      <c r="C34" s="162"/>
      <c r="D34" s="163">
        <v>8</v>
      </c>
      <c r="E34" s="44">
        <v>8</v>
      </c>
      <c r="F34" s="44" t="s">
        <v>84</v>
      </c>
      <c r="G34" s="67">
        <v>1400</v>
      </c>
      <c r="H34" s="45">
        <f>G34*E34</f>
        <v>11200</v>
      </c>
      <c r="I34" s="77">
        <v>700</v>
      </c>
      <c r="J34" s="47">
        <f t="shared" si="6"/>
        <v>5600</v>
      </c>
      <c r="K34" s="47">
        <f t="shared" ref="K34:K40" si="7">SUM(H34+J34)</f>
        <v>16800</v>
      </c>
      <c r="L34" s="44"/>
    </row>
    <row r="35" spans="1:12" ht="22.5" customHeight="1">
      <c r="A35" s="44"/>
      <c r="B35" s="161" t="s">
        <v>89</v>
      </c>
      <c r="C35" s="162"/>
      <c r="D35" s="163">
        <v>16</v>
      </c>
      <c r="E35" s="44">
        <v>8</v>
      </c>
      <c r="F35" s="44" t="s">
        <v>35</v>
      </c>
      <c r="G35" s="67">
        <v>70</v>
      </c>
      <c r="H35" s="45">
        <f>G35*E35</f>
        <v>560</v>
      </c>
      <c r="I35" s="46">
        <v>0</v>
      </c>
      <c r="J35" s="47">
        <f t="shared" si="6"/>
        <v>0</v>
      </c>
      <c r="K35" s="47">
        <f t="shared" si="7"/>
        <v>560</v>
      </c>
      <c r="L35" s="72"/>
    </row>
    <row r="36" spans="1:12" s="20" customFormat="1" ht="22.5" customHeight="1">
      <c r="A36" s="74"/>
      <c r="B36" s="161" t="s">
        <v>90</v>
      </c>
      <c r="C36" s="162"/>
      <c r="D36" s="163">
        <v>48</v>
      </c>
      <c r="E36" s="44">
        <v>64</v>
      </c>
      <c r="F36" s="79" t="s">
        <v>35</v>
      </c>
      <c r="G36" s="45">
        <v>45</v>
      </c>
      <c r="H36" s="45">
        <f>G36*E36</f>
        <v>2880</v>
      </c>
      <c r="I36" s="46">
        <v>0</v>
      </c>
      <c r="J36" s="47">
        <f t="shared" si="6"/>
        <v>0</v>
      </c>
      <c r="K36" s="47">
        <f t="shared" si="7"/>
        <v>2880</v>
      </c>
      <c r="L36" s="80"/>
    </row>
    <row r="37" spans="1:12" s="20" customFormat="1" ht="22.5" customHeight="1">
      <c r="A37" s="74"/>
      <c r="B37" s="161" t="s">
        <v>87</v>
      </c>
      <c r="C37" s="162"/>
      <c r="D37" s="163">
        <v>7</v>
      </c>
      <c r="E37" s="44">
        <v>7</v>
      </c>
      <c r="F37" s="78" t="s">
        <v>35</v>
      </c>
      <c r="G37" s="47">
        <v>170</v>
      </c>
      <c r="H37" s="47">
        <f>G37*E37</f>
        <v>1190</v>
      </c>
      <c r="I37" s="46">
        <v>0</v>
      </c>
      <c r="J37" s="47">
        <f t="shared" si="6"/>
        <v>0</v>
      </c>
      <c r="K37" s="47">
        <f t="shared" si="7"/>
        <v>1190</v>
      </c>
      <c r="L37" s="80"/>
    </row>
    <row r="38" spans="1:12" s="20" customFormat="1" ht="22.5" customHeight="1">
      <c r="A38" s="74"/>
      <c r="B38" s="161" t="s">
        <v>88</v>
      </c>
      <c r="C38" s="162"/>
      <c r="D38" s="163"/>
      <c r="E38" s="44"/>
      <c r="F38" s="75"/>
      <c r="G38" s="72"/>
      <c r="H38" s="72"/>
      <c r="I38" s="72"/>
      <c r="J38" s="47"/>
      <c r="K38" s="47"/>
      <c r="L38" s="80"/>
    </row>
    <row r="39" spans="1:12" s="10" customFormat="1" ht="23.25" customHeight="1">
      <c r="A39" s="69">
        <v>3</v>
      </c>
      <c r="B39" s="83" t="s">
        <v>64</v>
      </c>
      <c r="C39" s="83"/>
      <c r="D39" s="83"/>
      <c r="E39" s="84">
        <v>1</v>
      </c>
      <c r="F39" s="69" t="s">
        <v>36</v>
      </c>
      <c r="G39" s="84">
        <v>1000</v>
      </c>
      <c r="H39" s="84">
        <f>G39*E39</f>
        <v>1000</v>
      </c>
      <c r="I39" s="85">
        <v>0</v>
      </c>
      <c r="J39" s="86">
        <f t="shared" si="6"/>
        <v>0</v>
      </c>
      <c r="K39" s="86">
        <f t="shared" si="7"/>
        <v>1000</v>
      </c>
      <c r="L39" s="69" t="s">
        <v>66</v>
      </c>
    </row>
    <row r="40" spans="1:12" s="10" customFormat="1" ht="22.5" customHeight="1">
      <c r="A40" s="87">
        <v>4</v>
      </c>
      <c r="B40" s="88" t="s">
        <v>65</v>
      </c>
      <c r="C40" s="88"/>
      <c r="D40" s="88"/>
      <c r="E40" s="89">
        <v>1</v>
      </c>
      <c r="F40" s="87" t="s">
        <v>36</v>
      </c>
      <c r="G40" s="89">
        <v>2500</v>
      </c>
      <c r="H40" s="89">
        <f>G40*E40</f>
        <v>2500</v>
      </c>
      <c r="I40" s="90">
        <v>0</v>
      </c>
      <c r="J40" s="86">
        <f t="shared" si="6"/>
        <v>0</v>
      </c>
      <c r="K40" s="86">
        <f t="shared" si="7"/>
        <v>2500</v>
      </c>
      <c r="L40" s="87" t="s">
        <v>67</v>
      </c>
    </row>
    <row r="41" spans="1:12" s="1" customFormat="1" ht="22.5" customHeight="1">
      <c r="A41" s="2"/>
      <c r="B41" s="169" t="s">
        <v>37</v>
      </c>
      <c r="C41" s="170"/>
      <c r="D41" s="171"/>
      <c r="E41" s="3"/>
      <c r="F41" s="2"/>
      <c r="G41" s="4"/>
      <c r="H41" s="5"/>
      <c r="I41" s="6"/>
      <c r="J41" s="7"/>
      <c r="K41" s="8">
        <f>SUM(K30:K40)</f>
        <v>209490</v>
      </c>
      <c r="L41" s="9"/>
    </row>
    <row r="42" spans="1:12" s="19" customFormat="1" ht="22.5" customHeight="1">
      <c r="E42" s="48"/>
    </row>
    <row r="43" spans="1:12" s="20" customFormat="1" ht="22.5" customHeight="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2" s="20" customFormat="1" ht="22.5" customHeight="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2" s="20" customFormat="1" ht="22.5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2" s="20" customFormat="1" ht="22.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2" s="20" customFormat="1" ht="22.5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2" s="20" customFormat="1" ht="22.5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</sheetData>
  <mergeCells count="28">
    <mergeCell ref="B41:D41"/>
    <mergeCell ref="K24:L24"/>
    <mergeCell ref="K25:L25"/>
    <mergeCell ref="A28:A29"/>
    <mergeCell ref="B28:D29"/>
    <mergeCell ref="E28:E29"/>
    <mergeCell ref="F28:F29"/>
    <mergeCell ref="G28:H28"/>
    <mergeCell ref="I28:J28"/>
    <mergeCell ref="L28:L29"/>
    <mergeCell ref="B30:D30"/>
    <mergeCell ref="B38:D38"/>
    <mergeCell ref="B34:D34"/>
    <mergeCell ref="B35:D35"/>
    <mergeCell ref="B36:D36"/>
    <mergeCell ref="B37:D37"/>
    <mergeCell ref="E5:E6"/>
    <mergeCell ref="F5:F6"/>
    <mergeCell ref="G5:H5"/>
    <mergeCell ref="K1:L1"/>
    <mergeCell ref="K2:L2"/>
    <mergeCell ref="L5:L6"/>
    <mergeCell ref="I5:J5"/>
    <mergeCell ref="B18:D18"/>
    <mergeCell ref="B33:D33"/>
    <mergeCell ref="A5:A6"/>
    <mergeCell ref="B5:D6"/>
    <mergeCell ref="B32:D32"/>
  </mergeCells>
  <phoneticPr fontId="0" type="noConversion"/>
  <pageMargins left="0.54" right="0.13" top="0.59055118110236227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8"/>
  <sheetViews>
    <sheetView view="pageBreakPreview" topLeftCell="A69" zoomScaleSheetLayoutView="100" workbookViewId="0">
      <selection activeCell="C50" sqref="C50"/>
    </sheetView>
  </sheetViews>
  <sheetFormatPr defaultRowHeight="21.75"/>
  <cols>
    <col min="1" max="1" width="7" style="1" customWidth="1"/>
    <col min="2" max="2" width="7.5" style="1" customWidth="1"/>
    <col min="3" max="3" width="29.75" style="1" customWidth="1"/>
    <col min="4" max="4" width="7.375" style="1" customWidth="1"/>
    <col min="5" max="5" width="8" style="1" customWidth="1"/>
    <col min="6" max="6" width="6.625" style="1" customWidth="1"/>
    <col min="7" max="7" width="10.875" style="1" customWidth="1"/>
    <col min="8" max="8" width="10.25" style="1" customWidth="1"/>
    <col min="9" max="9" width="10.125" style="1" customWidth="1"/>
    <col min="10" max="10" width="9.875" style="1" customWidth="1"/>
    <col min="11" max="11" width="11" style="1" customWidth="1"/>
    <col min="12" max="16384" width="9" style="1"/>
  </cols>
  <sheetData>
    <row r="1" spans="1:12" s="12" customFormat="1" ht="22.5" customHeight="1">
      <c r="A1" s="11" t="s">
        <v>60</v>
      </c>
      <c r="C1" s="12" t="s">
        <v>102</v>
      </c>
      <c r="E1" s="13"/>
      <c r="K1" s="168" t="s">
        <v>51</v>
      </c>
      <c r="L1" s="168"/>
    </row>
    <row r="2" spans="1:12" s="12" customFormat="1" ht="22.5" customHeight="1">
      <c r="A2" s="11" t="s">
        <v>57</v>
      </c>
      <c r="C2" s="12" t="s">
        <v>103</v>
      </c>
      <c r="E2" s="13"/>
      <c r="F2" s="11"/>
      <c r="G2" s="11" t="s">
        <v>1</v>
      </c>
      <c r="K2" s="168" t="s">
        <v>26</v>
      </c>
      <c r="L2" s="168"/>
    </row>
    <row r="3" spans="1:12" s="12" customFormat="1" ht="22.5" customHeight="1">
      <c r="A3" s="11" t="s">
        <v>58</v>
      </c>
      <c r="C3" s="12" t="s">
        <v>63</v>
      </c>
      <c r="E3" s="13"/>
      <c r="F3" s="11"/>
      <c r="G3" s="11" t="s">
        <v>40</v>
      </c>
      <c r="H3" s="12" t="s">
        <v>61</v>
      </c>
      <c r="I3" s="12" t="s">
        <v>62</v>
      </c>
    </row>
    <row r="4" spans="1:12" s="12" customFormat="1" ht="22.5" customHeight="1">
      <c r="A4" s="11" t="s">
        <v>59</v>
      </c>
      <c r="C4" s="12" t="s">
        <v>41</v>
      </c>
      <c r="E4" s="13"/>
      <c r="F4" s="11"/>
      <c r="G4" s="12" t="s">
        <v>108</v>
      </c>
    </row>
    <row r="5" spans="1:12" s="15" customFormat="1" ht="22.5" customHeight="1">
      <c r="A5" s="156" t="s">
        <v>27</v>
      </c>
      <c r="B5" s="149" t="s">
        <v>3</v>
      </c>
      <c r="C5" s="150"/>
      <c r="D5" s="151"/>
      <c r="E5" s="164" t="s">
        <v>28</v>
      </c>
      <c r="F5" s="156" t="s">
        <v>29</v>
      </c>
      <c r="G5" s="166" t="s">
        <v>30</v>
      </c>
      <c r="H5" s="167"/>
      <c r="I5" s="166" t="s">
        <v>31</v>
      </c>
      <c r="J5" s="167"/>
      <c r="K5" s="92" t="s">
        <v>39</v>
      </c>
      <c r="L5" s="156" t="s">
        <v>7</v>
      </c>
    </row>
    <row r="6" spans="1:12" s="15" customFormat="1" ht="22.5" customHeight="1">
      <c r="A6" s="157"/>
      <c r="B6" s="152"/>
      <c r="C6" s="153"/>
      <c r="D6" s="154"/>
      <c r="E6" s="165" t="s">
        <v>28</v>
      </c>
      <c r="F6" s="157" t="s">
        <v>29</v>
      </c>
      <c r="G6" s="16" t="s">
        <v>32</v>
      </c>
      <c r="H6" s="17" t="s">
        <v>33</v>
      </c>
      <c r="I6" s="16" t="s">
        <v>32</v>
      </c>
      <c r="J6" s="16" t="s">
        <v>33</v>
      </c>
      <c r="K6" s="93" t="s">
        <v>38</v>
      </c>
      <c r="L6" s="157"/>
    </row>
    <row r="7" spans="1:12" s="15" customFormat="1" ht="23.25" customHeight="1">
      <c r="A7" s="25">
        <v>1</v>
      </c>
      <c r="B7" s="57" t="s">
        <v>91</v>
      </c>
      <c r="C7" s="117"/>
      <c r="D7" s="116"/>
      <c r="E7" s="61"/>
      <c r="F7" s="25"/>
      <c r="G7" s="62"/>
      <c r="H7" s="63"/>
      <c r="I7" s="64"/>
      <c r="J7" s="65"/>
      <c r="K7" s="66"/>
      <c r="L7" s="91" t="s">
        <v>99</v>
      </c>
    </row>
    <row r="8" spans="1:12" s="12" customFormat="1" ht="23.25" customHeight="1">
      <c r="A8" s="44"/>
      <c r="B8" s="59" t="s">
        <v>92</v>
      </c>
      <c r="C8" s="60"/>
      <c r="D8" s="56"/>
      <c r="E8" s="54">
        <v>16</v>
      </c>
      <c r="F8" s="44" t="s">
        <v>34</v>
      </c>
      <c r="G8" s="67">
        <v>3300</v>
      </c>
      <c r="H8" s="45">
        <f>G8*E8</f>
        <v>52800</v>
      </c>
      <c r="I8" s="68">
        <v>500</v>
      </c>
      <c r="J8" s="47">
        <f>I8*E8</f>
        <v>8000</v>
      </c>
      <c r="K8" s="47">
        <f>J8+H8</f>
        <v>60800</v>
      </c>
      <c r="L8" s="69"/>
    </row>
    <row r="9" spans="1:12" s="12" customFormat="1" ht="23.25" customHeight="1">
      <c r="A9" s="44"/>
      <c r="B9" s="59" t="s">
        <v>93</v>
      </c>
      <c r="C9" s="60"/>
      <c r="D9" s="56"/>
      <c r="E9" s="54">
        <v>16</v>
      </c>
      <c r="F9" s="44" t="s">
        <v>34</v>
      </c>
      <c r="G9" s="67">
        <v>1700</v>
      </c>
      <c r="H9" s="45">
        <f t="shared" ref="H9:H15" si="0">G9*E9</f>
        <v>27200</v>
      </c>
      <c r="I9" s="68">
        <v>0</v>
      </c>
      <c r="J9" s="47">
        <v>0</v>
      </c>
      <c r="K9" s="47">
        <f t="shared" ref="K9:K15" si="1">J9+H9</f>
        <v>27200</v>
      </c>
      <c r="L9" s="69"/>
    </row>
    <row r="10" spans="1:12" s="12" customFormat="1" ht="23.25" customHeight="1">
      <c r="A10" s="44"/>
      <c r="B10" s="59" t="s">
        <v>94</v>
      </c>
      <c r="C10" s="60"/>
      <c r="D10" s="56"/>
      <c r="E10" s="54">
        <v>8</v>
      </c>
      <c r="F10" s="44" t="s">
        <v>35</v>
      </c>
      <c r="G10" s="67">
        <v>1700</v>
      </c>
      <c r="H10" s="45">
        <f t="shared" si="0"/>
        <v>13600</v>
      </c>
      <c r="I10" s="68">
        <v>200</v>
      </c>
      <c r="J10" s="47">
        <f t="shared" ref="J10:J15" si="2">I10*E10</f>
        <v>1600</v>
      </c>
      <c r="K10" s="47">
        <f t="shared" si="1"/>
        <v>15200</v>
      </c>
      <c r="L10" s="69"/>
    </row>
    <row r="11" spans="1:12" s="12" customFormat="1" ht="23.25" customHeight="1">
      <c r="A11" s="44"/>
      <c r="B11" s="59" t="s">
        <v>96</v>
      </c>
      <c r="C11" s="60"/>
      <c r="D11" s="56"/>
      <c r="E11" s="54">
        <v>16</v>
      </c>
      <c r="F11" s="44" t="s">
        <v>84</v>
      </c>
      <c r="G11" s="67">
        <v>1400</v>
      </c>
      <c r="H11" s="45">
        <f t="shared" si="0"/>
        <v>22400</v>
      </c>
      <c r="I11" s="68">
        <v>700</v>
      </c>
      <c r="J11" s="47">
        <f t="shared" si="2"/>
        <v>11200</v>
      </c>
      <c r="K11" s="47">
        <f t="shared" si="1"/>
        <v>33600</v>
      </c>
      <c r="L11" s="69"/>
    </row>
    <row r="12" spans="1:12" s="12" customFormat="1" ht="23.25" customHeight="1">
      <c r="A12" s="44"/>
      <c r="B12" s="59" t="s">
        <v>85</v>
      </c>
      <c r="C12" s="60"/>
      <c r="D12" s="56"/>
      <c r="E12" s="54">
        <v>24</v>
      </c>
      <c r="F12" s="44" t="s">
        <v>35</v>
      </c>
      <c r="G12" s="67">
        <v>70</v>
      </c>
      <c r="H12" s="45">
        <f t="shared" si="0"/>
        <v>1680</v>
      </c>
      <c r="I12" s="68">
        <v>0</v>
      </c>
      <c r="J12" s="47">
        <f t="shared" si="2"/>
        <v>0</v>
      </c>
      <c r="K12" s="47">
        <f t="shared" si="1"/>
        <v>1680</v>
      </c>
      <c r="L12" s="69"/>
    </row>
    <row r="13" spans="1:12" s="12" customFormat="1" ht="23.25" customHeight="1">
      <c r="A13" s="44"/>
      <c r="B13" s="59" t="s">
        <v>86</v>
      </c>
      <c r="C13" s="60"/>
      <c r="D13" s="56"/>
      <c r="E13" s="54">
        <v>192</v>
      </c>
      <c r="F13" s="44" t="s">
        <v>35</v>
      </c>
      <c r="G13" s="67">
        <v>45</v>
      </c>
      <c r="H13" s="45">
        <f t="shared" si="0"/>
        <v>8640</v>
      </c>
      <c r="I13" s="68">
        <v>0</v>
      </c>
      <c r="J13" s="47">
        <f t="shared" si="2"/>
        <v>0</v>
      </c>
      <c r="K13" s="47">
        <f t="shared" si="1"/>
        <v>8640</v>
      </c>
      <c r="L13" s="70"/>
    </row>
    <row r="14" spans="1:12" s="12" customFormat="1" ht="23.25" customHeight="1">
      <c r="A14" s="44"/>
      <c r="B14" s="59" t="s">
        <v>95</v>
      </c>
      <c r="C14" s="60"/>
      <c r="D14" s="56"/>
      <c r="E14" s="54">
        <v>96</v>
      </c>
      <c r="F14" s="44" t="s">
        <v>35</v>
      </c>
      <c r="G14" s="67">
        <v>35</v>
      </c>
      <c r="H14" s="45">
        <f t="shared" si="0"/>
        <v>3360</v>
      </c>
      <c r="I14" s="68">
        <v>0</v>
      </c>
      <c r="J14" s="47">
        <f t="shared" si="2"/>
        <v>0</v>
      </c>
      <c r="K14" s="47">
        <f t="shared" si="1"/>
        <v>3360</v>
      </c>
      <c r="L14" s="69"/>
    </row>
    <row r="15" spans="1:12" s="12" customFormat="1" ht="23.25" customHeight="1">
      <c r="A15" s="44"/>
      <c r="B15" s="59" t="s">
        <v>87</v>
      </c>
      <c r="C15" s="60"/>
      <c r="D15" s="56"/>
      <c r="E15" s="54">
        <v>24</v>
      </c>
      <c r="F15" s="44" t="s">
        <v>35</v>
      </c>
      <c r="G15" s="67">
        <v>170</v>
      </c>
      <c r="H15" s="45">
        <f t="shared" si="0"/>
        <v>4080</v>
      </c>
      <c r="I15" s="68">
        <v>0</v>
      </c>
      <c r="J15" s="47">
        <f t="shared" si="2"/>
        <v>0</v>
      </c>
      <c r="K15" s="47">
        <f t="shared" si="1"/>
        <v>4080</v>
      </c>
      <c r="L15" s="69"/>
    </row>
    <row r="16" spans="1:12" s="12" customFormat="1" ht="23.25" customHeight="1">
      <c r="A16" s="44"/>
      <c r="B16" s="59" t="s">
        <v>88</v>
      </c>
      <c r="C16" s="60"/>
      <c r="D16" s="56"/>
      <c r="E16" s="54"/>
      <c r="F16" s="44"/>
      <c r="G16" s="67"/>
      <c r="H16" s="45"/>
      <c r="I16" s="68"/>
      <c r="J16" s="47"/>
      <c r="K16" s="47"/>
      <c r="L16" s="69"/>
    </row>
    <row r="17" spans="1:12" s="12" customFormat="1" ht="22.5" customHeight="1">
      <c r="A17" s="72"/>
      <c r="B17" s="74"/>
      <c r="C17" s="75"/>
      <c r="D17" s="76"/>
      <c r="E17" s="47"/>
      <c r="F17" s="72"/>
      <c r="G17" s="72"/>
      <c r="H17" s="72"/>
      <c r="I17" s="72"/>
      <c r="J17" s="72"/>
      <c r="K17" s="72"/>
      <c r="L17" s="72"/>
    </row>
    <row r="18" spans="1:12" s="12" customFormat="1" ht="22.5" customHeight="1">
      <c r="A18" s="73"/>
      <c r="B18" s="158" t="s">
        <v>42</v>
      </c>
      <c r="C18" s="159"/>
      <c r="D18" s="160"/>
      <c r="E18" s="71"/>
      <c r="F18" s="73"/>
      <c r="G18" s="73"/>
      <c r="H18" s="73"/>
      <c r="I18" s="73"/>
      <c r="J18" s="81"/>
      <c r="K18" s="82">
        <f>SUM(K8:K17)</f>
        <v>154560</v>
      </c>
      <c r="L18" s="73"/>
    </row>
    <row r="19" spans="1:12" s="96" customFormat="1" ht="26.25">
      <c r="A19" s="173" t="s">
        <v>45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</row>
    <row r="20" spans="1:12" s="96" customFormat="1" ht="23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"/>
    </row>
    <row r="21" spans="1:12" s="96" customFormat="1" ht="23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"/>
    </row>
    <row r="22" spans="1:12" s="10" customFormat="1" ht="23.25">
      <c r="A22" s="12"/>
      <c r="B22" s="12"/>
      <c r="C22" s="12"/>
      <c r="D22" s="12"/>
      <c r="E22" s="12"/>
      <c r="F22" s="12"/>
      <c r="G22" s="12"/>
      <c r="H22" s="12"/>
      <c r="I22" s="12"/>
      <c r="J22" s="12"/>
    </row>
    <row r="23" spans="1:12" s="10" customFormat="1" ht="23.25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spans="1:12" s="12" customFormat="1" ht="22.5" customHeight="1">
      <c r="A24" s="11" t="s">
        <v>60</v>
      </c>
      <c r="C24" s="12" t="s">
        <v>102</v>
      </c>
      <c r="E24" s="13"/>
      <c r="K24" s="168" t="s">
        <v>79</v>
      </c>
      <c r="L24" s="168"/>
    </row>
    <row r="25" spans="1:12" s="12" customFormat="1" ht="22.5" customHeight="1">
      <c r="A25" s="11" t="s">
        <v>57</v>
      </c>
      <c r="C25" s="12" t="s">
        <v>103</v>
      </c>
      <c r="E25" s="13"/>
      <c r="F25" s="11"/>
      <c r="G25" s="11" t="s">
        <v>1</v>
      </c>
      <c r="K25" s="168" t="s">
        <v>26</v>
      </c>
      <c r="L25" s="168"/>
    </row>
    <row r="26" spans="1:12" s="12" customFormat="1" ht="22.5" customHeight="1">
      <c r="A26" s="11" t="s">
        <v>58</v>
      </c>
      <c r="C26" s="12" t="s">
        <v>63</v>
      </c>
      <c r="E26" s="13"/>
      <c r="F26" s="11"/>
      <c r="G26" s="11" t="s">
        <v>40</v>
      </c>
      <c r="H26" s="12" t="s">
        <v>61</v>
      </c>
      <c r="I26" s="12" t="s">
        <v>62</v>
      </c>
    </row>
    <row r="27" spans="1:12" s="12" customFormat="1" ht="22.5" customHeight="1">
      <c r="A27" s="11" t="s">
        <v>59</v>
      </c>
      <c r="C27" s="12" t="s">
        <v>41</v>
      </c>
      <c r="E27" s="13"/>
      <c r="F27" s="11"/>
      <c r="G27" s="12" t="s">
        <v>109</v>
      </c>
    </row>
    <row r="28" spans="1:12" s="15" customFormat="1" ht="22.5" customHeight="1">
      <c r="A28" s="156" t="s">
        <v>27</v>
      </c>
      <c r="B28" s="149" t="s">
        <v>3</v>
      </c>
      <c r="C28" s="150"/>
      <c r="D28" s="151"/>
      <c r="E28" s="164" t="s">
        <v>28</v>
      </c>
      <c r="F28" s="156" t="s">
        <v>29</v>
      </c>
      <c r="G28" s="166" t="s">
        <v>30</v>
      </c>
      <c r="H28" s="167"/>
      <c r="I28" s="166" t="s">
        <v>31</v>
      </c>
      <c r="J28" s="167"/>
      <c r="K28" s="92" t="s">
        <v>39</v>
      </c>
      <c r="L28" s="156" t="s">
        <v>7</v>
      </c>
    </row>
    <row r="29" spans="1:12" s="15" customFormat="1" ht="22.5" customHeight="1">
      <c r="A29" s="157"/>
      <c r="B29" s="152"/>
      <c r="C29" s="153"/>
      <c r="D29" s="154"/>
      <c r="E29" s="165" t="s">
        <v>28</v>
      </c>
      <c r="F29" s="157" t="s">
        <v>29</v>
      </c>
      <c r="G29" s="16" t="s">
        <v>32</v>
      </c>
      <c r="H29" s="17" t="s">
        <v>33</v>
      </c>
      <c r="I29" s="16" t="s">
        <v>32</v>
      </c>
      <c r="J29" s="16" t="s">
        <v>33</v>
      </c>
      <c r="K29" s="93" t="s">
        <v>38</v>
      </c>
      <c r="L29" s="157"/>
    </row>
    <row r="30" spans="1:12" s="19" customFormat="1" ht="22.5" customHeight="1">
      <c r="A30" s="51"/>
      <c r="B30" s="172" t="s">
        <v>52</v>
      </c>
      <c r="C30" s="172"/>
      <c r="D30" s="172"/>
      <c r="E30" s="52"/>
      <c r="F30" s="51"/>
      <c r="G30" s="51"/>
      <c r="H30" s="51"/>
      <c r="I30" s="51"/>
      <c r="J30" s="51"/>
      <c r="K30" s="53">
        <f>K18</f>
        <v>154560</v>
      </c>
      <c r="L30" s="51"/>
    </row>
    <row r="31" spans="1:12" s="12" customFormat="1" ht="23.25" customHeight="1">
      <c r="A31" s="44">
        <v>2</v>
      </c>
      <c r="B31" s="59" t="s">
        <v>97</v>
      </c>
      <c r="C31" s="60"/>
      <c r="D31" s="56"/>
      <c r="E31" s="44"/>
      <c r="F31" s="44"/>
      <c r="G31" s="67"/>
      <c r="H31" s="45"/>
      <c r="I31" s="68"/>
      <c r="J31" s="47"/>
      <c r="K31" s="47"/>
      <c r="L31" s="69" t="s">
        <v>100</v>
      </c>
    </row>
    <row r="32" spans="1:12" s="12" customFormat="1" ht="23.25" customHeight="1">
      <c r="A32" s="44"/>
      <c r="B32" s="161" t="s">
        <v>98</v>
      </c>
      <c r="C32" s="162"/>
      <c r="D32" s="163"/>
      <c r="E32" s="44">
        <v>7</v>
      </c>
      <c r="F32" s="44" t="s">
        <v>83</v>
      </c>
      <c r="G32" s="67">
        <v>3300</v>
      </c>
      <c r="H32" s="45">
        <f t="shared" ref="H32:H33" si="3">G32*E32</f>
        <v>23100</v>
      </c>
      <c r="I32" s="46">
        <v>500</v>
      </c>
      <c r="J32" s="47">
        <f t="shared" ref="J32:J40" si="4">I32*E32</f>
        <v>3500</v>
      </c>
      <c r="K32" s="47">
        <f>J32+H32</f>
        <v>26600</v>
      </c>
      <c r="L32" s="69"/>
    </row>
    <row r="33" spans="1:12" s="12" customFormat="1" ht="23.25" customHeight="1">
      <c r="A33" s="44"/>
      <c r="B33" s="161" t="s">
        <v>93</v>
      </c>
      <c r="C33" s="162"/>
      <c r="D33" s="163">
        <v>2</v>
      </c>
      <c r="E33" s="44">
        <v>2</v>
      </c>
      <c r="F33" s="44" t="s">
        <v>83</v>
      </c>
      <c r="G33" s="67">
        <v>1700</v>
      </c>
      <c r="H33" s="45">
        <f t="shared" si="3"/>
        <v>3400</v>
      </c>
      <c r="I33" s="46">
        <v>0</v>
      </c>
      <c r="J33" s="47">
        <f t="shared" si="4"/>
        <v>0</v>
      </c>
      <c r="K33" s="47">
        <f>SUM(H33+J33)</f>
        <v>3400</v>
      </c>
      <c r="L33" s="69"/>
    </row>
    <row r="34" spans="1:12" s="12" customFormat="1" ht="23.25" customHeight="1">
      <c r="A34" s="44"/>
      <c r="B34" s="161" t="s">
        <v>96</v>
      </c>
      <c r="C34" s="162"/>
      <c r="D34" s="163">
        <v>8</v>
      </c>
      <c r="E34" s="44">
        <v>8</v>
      </c>
      <c r="F34" s="44" t="s">
        <v>84</v>
      </c>
      <c r="G34" s="67">
        <v>1400</v>
      </c>
      <c r="H34" s="45">
        <f>G34*E34</f>
        <v>11200</v>
      </c>
      <c r="I34" s="77">
        <v>700</v>
      </c>
      <c r="J34" s="47">
        <f t="shared" si="4"/>
        <v>5600</v>
      </c>
      <c r="K34" s="47">
        <f t="shared" ref="K34:K40" si="5">SUM(H34+J34)</f>
        <v>16800</v>
      </c>
      <c r="L34" s="44"/>
    </row>
    <row r="35" spans="1:12" s="12" customFormat="1" ht="22.5" customHeight="1">
      <c r="A35" s="44"/>
      <c r="B35" s="161" t="s">
        <v>89</v>
      </c>
      <c r="C35" s="162"/>
      <c r="D35" s="163">
        <v>16</v>
      </c>
      <c r="E35" s="44">
        <v>8</v>
      </c>
      <c r="F35" s="44" t="s">
        <v>35</v>
      </c>
      <c r="G35" s="67">
        <v>70</v>
      </c>
      <c r="H35" s="45">
        <f>G35*E35</f>
        <v>560</v>
      </c>
      <c r="I35" s="46">
        <v>0</v>
      </c>
      <c r="J35" s="47">
        <f t="shared" si="4"/>
        <v>0</v>
      </c>
      <c r="K35" s="47">
        <f t="shared" si="5"/>
        <v>560</v>
      </c>
      <c r="L35" s="72"/>
    </row>
    <row r="36" spans="1:12" s="20" customFormat="1" ht="22.5" customHeight="1">
      <c r="A36" s="74"/>
      <c r="B36" s="161" t="s">
        <v>90</v>
      </c>
      <c r="C36" s="162"/>
      <c r="D36" s="163">
        <v>48</v>
      </c>
      <c r="E36" s="44">
        <v>64</v>
      </c>
      <c r="F36" s="79" t="s">
        <v>35</v>
      </c>
      <c r="G36" s="45">
        <v>45</v>
      </c>
      <c r="H36" s="45">
        <f>G36*E36</f>
        <v>2880</v>
      </c>
      <c r="I36" s="46">
        <v>0</v>
      </c>
      <c r="J36" s="47">
        <f t="shared" si="4"/>
        <v>0</v>
      </c>
      <c r="K36" s="47">
        <f t="shared" si="5"/>
        <v>2880</v>
      </c>
      <c r="L36" s="80"/>
    </row>
    <row r="37" spans="1:12" s="20" customFormat="1" ht="22.5" customHeight="1">
      <c r="A37" s="74"/>
      <c r="B37" s="161" t="s">
        <v>87</v>
      </c>
      <c r="C37" s="162"/>
      <c r="D37" s="163">
        <v>7</v>
      </c>
      <c r="E37" s="44">
        <v>7</v>
      </c>
      <c r="F37" s="78" t="s">
        <v>35</v>
      </c>
      <c r="G37" s="47">
        <v>170</v>
      </c>
      <c r="H37" s="47">
        <f>G37*E37</f>
        <v>1190</v>
      </c>
      <c r="I37" s="46">
        <v>0</v>
      </c>
      <c r="J37" s="47">
        <f t="shared" si="4"/>
        <v>0</v>
      </c>
      <c r="K37" s="47">
        <f t="shared" si="5"/>
        <v>1190</v>
      </c>
      <c r="L37" s="80"/>
    </row>
    <row r="38" spans="1:12" s="20" customFormat="1" ht="22.5" customHeight="1">
      <c r="A38" s="74"/>
      <c r="B38" s="161" t="s">
        <v>88</v>
      </c>
      <c r="C38" s="162"/>
      <c r="D38" s="163"/>
      <c r="E38" s="44"/>
      <c r="F38" s="75"/>
      <c r="G38" s="72"/>
      <c r="H38" s="72"/>
      <c r="I38" s="72"/>
      <c r="J38" s="47"/>
      <c r="K38" s="47"/>
      <c r="L38" s="80"/>
    </row>
    <row r="39" spans="1:12" s="10" customFormat="1" ht="23.25" customHeight="1">
      <c r="A39" s="69">
        <v>3</v>
      </c>
      <c r="B39" s="138" t="s">
        <v>64</v>
      </c>
      <c r="C39" s="139"/>
      <c r="D39" s="140"/>
      <c r="E39" s="84">
        <v>1</v>
      </c>
      <c r="F39" s="69" t="s">
        <v>36</v>
      </c>
      <c r="G39" s="84">
        <v>1000</v>
      </c>
      <c r="H39" s="84">
        <f>G39*E39</f>
        <v>1000</v>
      </c>
      <c r="I39" s="85">
        <v>0</v>
      </c>
      <c r="J39" s="86">
        <f t="shared" si="4"/>
        <v>0</v>
      </c>
      <c r="K39" s="86">
        <f t="shared" si="5"/>
        <v>1000</v>
      </c>
      <c r="L39" s="69" t="s">
        <v>66</v>
      </c>
    </row>
    <row r="40" spans="1:12" s="10" customFormat="1" ht="22.5" customHeight="1">
      <c r="A40" s="69">
        <v>4</v>
      </c>
      <c r="B40" s="138" t="s">
        <v>65</v>
      </c>
      <c r="C40" s="139"/>
      <c r="D40" s="140"/>
      <c r="E40" s="84">
        <v>1</v>
      </c>
      <c r="F40" s="69" t="s">
        <v>36</v>
      </c>
      <c r="G40" s="84">
        <v>2500</v>
      </c>
      <c r="H40" s="84">
        <f>G40*E40</f>
        <v>2500</v>
      </c>
      <c r="I40" s="85">
        <v>0</v>
      </c>
      <c r="J40" s="86">
        <f t="shared" si="4"/>
        <v>0</v>
      </c>
      <c r="K40" s="86">
        <f t="shared" si="5"/>
        <v>2500</v>
      </c>
      <c r="L40" s="69" t="s">
        <v>67</v>
      </c>
    </row>
    <row r="41" spans="1:12" ht="22.5" customHeight="1">
      <c r="A41" s="141"/>
      <c r="B41" s="174" t="s">
        <v>37</v>
      </c>
      <c r="C41" s="175"/>
      <c r="D41" s="176"/>
      <c r="E41" s="142"/>
      <c r="F41" s="141"/>
      <c r="G41" s="143"/>
      <c r="H41" s="144"/>
      <c r="I41" s="145"/>
      <c r="J41" s="146"/>
      <c r="K41" s="147">
        <f>SUM(K30:K40)</f>
        <v>209490</v>
      </c>
      <c r="L41" s="148"/>
    </row>
    <row r="42" spans="1:12" s="96" customFormat="1" ht="26.25">
      <c r="A42" s="173" t="s">
        <v>45</v>
      </c>
      <c r="B42" s="173"/>
      <c r="C42" s="173"/>
      <c r="D42" s="173"/>
      <c r="E42" s="173"/>
      <c r="F42" s="173"/>
      <c r="G42" s="173"/>
      <c r="H42" s="173"/>
      <c r="I42" s="173"/>
      <c r="J42" s="173"/>
      <c r="K42" s="173"/>
    </row>
    <row r="43" spans="1:12" s="96" customFormat="1" ht="23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"/>
    </row>
    <row r="44" spans="1:12" s="96" customFormat="1" ht="23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"/>
    </row>
    <row r="45" spans="1:12" s="10" customFormat="1" ht="23.2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2" s="10" customFormat="1" ht="23.2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2" s="10" customFormat="1"/>
    <row r="48" spans="1:12" s="10" customFormat="1"/>
  </sheetData>
  <mergeCells count="30">
    <mergeCell ref="B18:D18"/>
    <mergeCell ref="A5:A6"/>
    <mergeCell ref="E5:E6"/>
    <mergeCell ref="K1:L1"/>
    <mergeCell ref="K2:L2"/>
    <mergeCell ref="B5:D6"/>
    <mergeCell ref="F5:F6"/>
    <mergeCell ref="G5:H5"/>
    <mergeCell ref="I5:J5"/>
    <mergeCell ref="L5:L6"/>
    <mergeCell ref="A19:K19"/>
    <mergeCell ref="K24:L24"/>
    <mergeCell ref="K25:L25"/>
    <mergeCell ref="B28:D29"/>
    <mergeCell ref="F28:F29"/>
    <mergeCell ref="G28:H28"/>
    <mergeCell ref="I28:J28"/>
    <mergeCell ref="L28:L29"/>
    <mergeCell ref="A28:A29"/>
    <mergeCell ref="E28:E29"/>
    <mergeCell ref="B30:D30"/>
    <mergeCell ref="B32:D32"/>
    <mergeCell ref="B33:D33"/>
    <mergeCell ref="B34:D34"/>
    <mergeCell ref="B35:D35"/>
    <mergeCell ref="A42:K42"/>
    <mergeCell ref="B36:D36"/>
    <mergeCell ref="B37:D37"/>
    <mergeCell ref="B38:D38"/>
    <mergeCell ref="B41:D41"/>
  </mergeCells>
  <phoneticPr fontId="0" type="noConversion"/>
  <pageMargins left="0.78740157480314965" right="0.23622047244094491" top="0.52" bottom="0.11811023622047245" header="0.23" footer="0.11811023622047245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tabSelected="1" view="pageBreakPreview" zoomScaleSheetLayoutView="100" workbookViewId="0">
      <selection activeCell="G5" sqref="G5"/>
    </sheetView>
  </sheetViews>
  <sheetFormatPr defaultRowHeight="21.75"/>
  <cols>
    <col min="1" max="2" width="6.375" style="1" customWidth="1"/>
    <col min="3" max="3" width="12.25" style="1" customWidth="1"/>
    <col min="4" max="4" width="9.125" style="1" customWidth="1"/>
    <col min="5" max="5" width="16.5" style="1" customWidth="1"/>
    <col min="6" max="6" width="10.625" style="1" customWidth="1"/>
    <col min="7" max="7" width="16.875" style="1" customWidth="1"/>
    <col min="8" max="16384" width="9" style="1"/>
  </cols>
  <sheetData>
    <row r="1" spans="1:8" ht="26.25">
      <c r="A1" s="155" t="s">
        <v>49</v>
      </c>
      <c r="B1" s="155"/>
      <c r="C1" s="155"/>
      <c r="D1" s="155"/>
      <c r="E1" s="155"/>
      <c r="F1" s="155"/>
      <c r="G1" s="155"/>
      <c r="H1" s="94" t="s">
        <v>0</v>
      </c>
    </row>
    <row r="2" spans="1:8" ht="23.25">
      <c r="A2" s="11" t="s">
        <v>68</v>
      </c>
      <c r="B2" s="24"/>
      <c r="C2" s="12" t="s">
        <v>104</v>
      </c>
      <c r="D2" s="24"/>
      <c r="E2" s="24"/>
      <c r="F2" s="24"/>
      <c r="G2" s="24"/>
      <c r="H2" s="12"/>
    </row>
    <row r="3" spans="1:8" ht="23.25">
      <c r="A3" s="11" t="s">
        <v>78</v>
      </c>
      <c r="B3" s="11"/>
      <c r="C3" s="12" t="s">
        <v>103</v>
      </c>
      <c r="D3" s="22"/>
      <c r="E3" s="22"/>
      <c r="F3" s="22"/>
      <c r="G3" s="22"/>
      <c r="H3" s="22"/>
    </row>
    <row r="4" spans="1:8" ht="23.25">
      <c r="A4" s="11" t="s">
        <v>40</v>
      </c>
      <c r="B4" s="11"/>
      <c r="C4" s="12" t="s">
        <v>61</v>
      </c>
      <c r="D4" s="22" t="s">
        <v>62</v>
      </c>
      <c r="E4" s="12"/>
      <c r="F4" s="12"/>
      <c r="G4" s="12"/>
      <c r="H4" s="12"/>
    </row>
    <row r="5" spans="1:8" ht="23.25">
      <c r="A5" s="11" t="s">
        <v>43</v>
      </c>
      <c r="B5" s="11"/>
      <c r="C5" s="12" t="s">
        <v>101</v>
      </c>
      <c r="D5" s="12"/>
      <c r="E5" s="12"/>
      <c r="F5" s="12"/>
      <c r="G5" s="12"/>
      <c r="H5" s="12"/>
    </row>
    <row r="6" spans="1:8" ht="23.25">
      <c r="A6" s="11" t="s">
        <v>69</v>
      </c>
      <c r="B6" s="11"/>
      <c r="C6" s="12"/>
      <c r="D6" s="12" t="s">
        <v>71</v>
      </c>
      <c r="E6" s="12"/>
      <c r="F6" s="12"/>
      <c r="G6" s="12"/>
      <c r="H6" s="12"/>
    </row>
    <row r="7" spans="1:8" ht="23.25">
      <c r="A7" s="11" t="s">
        <v>1</v>
      </c>
      <c r="B7" s="11"/>
      <c r="C7" s="12"/>
      <c r="D7" s="12"/>
      <c r="E7" s="12"/>
      <c r="F7" s="12"/>
      <c r="G7" s="12"/>
      <c r="H7" s="12"/>
    </row>
    <row r="8" spans="1:8" ht="23.25">
      <c r="A8" s="11" t="s">
        <v>70</v>
      </c>
      <c r="B8" s="11"/>
      <c r="C8" s="12"/>
      <c r="D8" s="12" t="s">
        <v>81</v>
      </c>
      <c r="E8" s="12"/>
      <c r="F8" s="12"/>
      <c r="G8" s="12"/>
      <c r="H8" s="12"/>
    </row>
    <row r="9" spans="1:8" ht="23.25">
      <c r="A9" s="11" t="s">
        <v>112</v>
      </c>
      <c r="B9" s="11"/>
      <c r="C9" s="12"/>
      <c r="D9" s="23"/>
      <c r="E9" s="12"/>
      <c r="F9" s="12"/>
      <c r="G9" s="12"/>
      <c r="H9" s="12"/>
    </row>
    <row r="10" spans="1:8" ht="23.25">
      <c r="A10" s="25" t="s">
        <v>2</v>
      </c>
      <c r="B10" s="149" t="s">
        <v>3</v>
      </c>
      <c r="C10" s="150"/>
      <c r="D10" s="151"/>
      <c r="E10" s="25" t="s">
        <v>4</v>
      </c>
      <c r="F10" s="156" t="s">
        <v>5</v>
      </c>
      <c r="G10" s="25" t="s">
        <v>6</v>
      </c>
      <c r="H10" s="156" t="s">
        <v>7</v>
      </c>
    </row>
    <row r="11" spans="1:8" ht="23.25">
      <c r="A11" s="16" t="s">
        <v>8</v>
      </c>
      <c r="B11" s="152"/>
      <c r="C11" s="153"/>
      <c r="D11" s="154"/>
      <c r="E11" s="16" t="s">
        <v>9</v>
      </c>
      <c r="F11" s="157"/>
      <c r="G11" s="16" t="s">
        <v>9</v>
      </c>
      <c r="H11" s="157"/>
    </row>
    <row r="12" spans="1:8" ht="23.25">
      <c r="A12" s="17">
        <v>1</v>
      </c>
      <c r="B12" s="26" t="s">
        <v>10</v>
      </c>
      <c r="C12" s="27"/>
      <c r="D12" s="28"/>
      <c r="E12" s="29"/>
      <c r="F12" s="30"/>
      <c r="G12" s="29"/>
      <c r="H12" s="17"/>
    </row>
    <row r="13" spans="1:8" ht="23.25">
      <c r="A13" s="17">
        <v>2</v>
      </c>
      <c r="B13" s="26" t="s">
        <v>11</v>
      </c>
      <c r="C13" s="27"/>
      <c r="D13" s="28"/>
      <c r="E13" s="29">
        <f>ปร.4!K41</f>
        <v>209490</v>
      </c>
      <c r="F13" s="30">
        <v>1.3371999999999999</v>
      </c>
      <c r="G13" s="29">
        <f>F13*E13</f>
        <v>280130.02799999999</v>
      </c>
      <c r="H13" s="31"/>
    </row>
    <row r="14" spans="1:8" ht="23.25">
      <c r="A14" s="17">
        <v>3</v>
      </c>
      <c r="B14" s="26" t="s">
        <v>12</v>
      </c>
      <c r="C14" s="27"/>
      <c r="D14" s="28"/>
      <c r="E14" s="31"/>
      <c r="F14" s="31"/>
      <c r="G14" s="32"/>
      <c r="H14" s="31"/>
    </row>
    <row r="15" spans="1:8" ht="23.25">
      <c r="A15" s="17">
        <v>4</v>
      </c>
      <c r="B15" s="26" t="s">
        <v>13</v>
      </c>
      <c r="C15" s="27"/>
      <c r="D15" s="28"/>
      <c r="E15" s="31"/>
      <c r="F15" s="31"/>
      <c r="G15" s="32"/>
      <c r="H15" s="31"/>
    </row>
    <row r="16" spans="1:8" ht="23.25">
      <c r="A16" s="31"/>
      <c r="B16" s="26" t="s">
        <v>113</v>
      </c>
      <c r="C16" s="27"/>
      <c r="D16" s="28"/>
      <c r="E16" s="31"/>
      <c r="F16" s="31"/>
      <c r="G16" s="33"/>
      <c r="H16" s="31"/>
    </row>
    <row r="17" spans="1:8" ht="23.25">
      <c r="A17" s="31"/>
      <c r="B17" s="26" t="s">
        <v>114</v>
      </c>
      <c r="C17" s="27"/>
      <c r="D17" s="28"/>
      <c r="E17" s="31"/>
      <c r="F17" s="31"/>
      <c r="G17" s="33"/>
      <c r="H17" s="31"/>
    </row>
    <row r="18" spans="1:8" ht="23.25">
      <c r="A18" s="31"/>
      <c r="B18" s="26" t="s">
        <v>115</v>
      </c>
      <c r="C18" s="27"/>
      <c r="D18" s="28"/>
      <c r="E18" s="31"/>
      <c r="F18" s="31"/>
      <c r="G18" s="33"/>
      <c r="H18" s="31"/>
    </row>
    <row r="19" spans="1:8" ht="23.25">
      <c r="A19" s="31"/>
      <c r="B19" s="26" t="s">
        <v>14</v>
      </c>
      <c r="C19" s="27"/>
      <c r="D19" s="34"/>
      <c r="E19" s="35"/>
      <c r="F19" s="36"/>
      <c r="G19" s="29">
        <f>SUM(G12:G18)</f>
        <v>280130.02799999999</v>
      </c>
      <c r="H19" s="31"/>
    </row>
    <row r="20" spans="1:8" ht="23.25">
      <c r="A20" s="31"/>
      <c r="B20" s="37" t="s">
        <v>15</v>
      </c>
      <c r="C20" s="27"/>
      <c r="D20" s="38"/>
      <c r="E20" s="38"/>
      <c r="F20" s="38"/>
      <c r="G20" s="39">
        <v>280000</v>
      </c>
      <c r="H20" s="40"/>
    </row>
    <row r="21" spans="1:8" ht="23.25">
      <c r="A21" s="31"/>
      <c r="B21" s="41" t="s">
        <v>16</v>
      </c>
      <c r="C21" s="27"/>
      <c r="D21" s="35"/>
      <c r="E21" s="42" t="str">
        <f>BAHTTEXT(G20)</f>
        <v>สองแสนแปดหมื่นบาทถ้วน</v>
      </c>
      <c r="F21" s="35"/>
      <c r="G21" s="35"/>
      <c r="H21" s="36"/>
    </row>
    <row r="22" spans="1:8" ht="23.25">
      <c r="A22" s="31"/>
      <c r="B22" s="41" t="s">
        <v>17</v>
      </c>
      <c r="C22" s="27"/>
      <c r="D22" s="39">
        <v>92</v>
      </c>
      <c r="E22" s="35" t="s">
        <v>18</v>
      </c>
      <c r="F22" s="35"/>
      <c r="G22" s="35"/>
      <c r="H22" s="36"/>
    </row>
    <row r="23" spans="1:8" ht="23.25">
      <c r="A23" s="31"/>
      <c r="B23" s="41" t="s">
        <v>19</v>
      </c>
      <c r="C23" s="27"/>
      <c r="D23" s="43">
        <v>3043.48</v>
      </c>
      <c r="E23" s="35" t="s">
        <v>20</v>
      </c>
      <c r="F23" s="35"/>
      <c r="G23" s="35"/>
      <c r="H23" s="36"/>
    </row>
    <row r="24" spans="1:8" ht="23.25">
      <c r="A24" s="177" t="s">
        <v>45</v>
      </c>
      <c r="B24" s="177"/>
      <c r="C24" s="177"/>
      <c r="D24" s="177"/>
      <c r="E24" s="177"/>
      <c r="F24" s="177"/>
      <c r="G24" s="177"/>
      <c r="H24" s="177"/>
    </row>
    <row r="25" spans="1:8" ht="26.25">
      <c r="A25" s="95"/>
      <c r="B25" s="95"/>
      <c r="C25" s="95"/>
      <c r="D25" s="95"/>
      <c r="E25" s="95"/>
      <c r="F25" s="95"/>
      <c r="G25" s="95"/>
      <c r="H25" s="95"/>
    </row>
    <row r="26" spans="1:8" ht="23.25">
      <c r="A26" s="12"/>
      <c r="B26" s="12"/>
      <c r="C26" s="12"/>
      <c r="D26" s="12"/>
      <c r="E26" s="12"/>
      <c r="F26" s="12"/>
      <c r="G26" s="12"/>
      <c r="H26" s="12"/>
    </row>
    <row r="27" spans="1:8" ht="23.25">
      <c r="A27" s="12"/>
      <c r="B27" s="12"/>
      <c r="C27" s="12"/>
      <c r="D27" s="12"/>
      <c r="E27" s="12"/>
      <c r="F27" s="12"/>
      <c r="G27" s="12"/>
      <c r="H27" s="12"/>
    </row>
    <row r="28" spans="1:8" ht="23.25">
      <c r="A28" s="12"/>
      <c r="B28" s="12"/>
      <c r="C28" s="12"/>
      <c r="D28" s="12"/>
      <c r="E28" s="12"/>
      <c r="F28" s="12"/>
      <c r="G28" s="12"/>
      <c r="H28" s="12"/>
    </row>
    <row r="29" spans="1:8" ht="23.25">
      <c r="A29" s="12"/>
      <c r="B29" s="12"/>
      <c r="C29" s="12"/>
      <c r="D29" s="12"/>
      <c r="E29" s="12"/>
      <c r="F29" s="12"/>
      <c r="G29" s="12"/>
      <c r="H29" s="12"/>
    </row>
    <row r="30" spans="1:8" ht="23.25">
      <c r="A30" s="12"/>
      <c r="B30" s="12"/>
      <c r="C30" s="12"/>
      <c r="D30" s="12"/>
      <c r="E30" s="12"/>
      <c r="F30" s="12"/>
      <c r="G30" s="12"/>
      <c r="H30" s="12"/>
    </row>
    <row r="31" spans="1:8" ht="23.25">
      <c r="A31" s="12"/>
      <c r="B31" s="12"/>
      <c r="C31" s="12"/>
      <c r="D31" s="12"/>
      <c r="E31" s="12"/>
      <c r="F31" s="12"/>
      <c r="G31" s="12"/>
      <c r="H31" s="12"/>
    </row>
    <row r="32" spans="1:8" ht="23.25">
      <c r="A32" s="12"/>
      <c r="B32" s="12"/>
      <c r="C32" s="12"/>
      <c r="D32" s="12"/>
      <c r="E32" s="12"/>
      <c r="F32" s="12"/>
      <c r="G32" s="12"/>
      <c r="H32" s="12"/>
    </row>
    <row r="33" spans="1:8" ht="23.25">
      <c r="A33" s="168"/>
      <c r="B33" s="168"/>
      <c r="C33" s="168"/>
      <c r="D33" s="168"/>
      <c r="E33" s="168"/>
      <c r="F33" s="168"/>
      <c r="G33" s="168"/>
      <c r="H33" s="94"/>
    </row>
  </sheetData>
  <mergeCells count="6">
    <mergeCell ref="A1:G1"/>
    <mergeCell ref="A33:G33"/>
    <mergeCell ref="B10:D11"/>
    <mergeCell ref="F10:F11"/>
    <mergeCell ref="H10:H11"/>
    <mergeCell ref="A24:H24"/>
  </mergeCells>
  <phoneticPr fontId="0" type="noConversion"/>
  <pageMargins left="0.39370078740157483" right="0.19685039370078741" top="0.98425196850393704" bottom="0.19685039370078741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9"/>
  <sheetViews>
    <sheetView topLeftCell="C3" zoomScale="75" zoomScaleNormal="75" workbookViewId="0">
      <selection activeCell="H43" sqref="H43"/>
    </sheetView>
  </sheetViews>
  <sheetFormatPr defaultRowHeight="23.25" customHeight="1"/>
  <cols>
    <col min="1" max="1" width="10.125" style="119" customWidth="1"/>
    <col min="2" max="2" width="5.75" style="119" customWidth="1"/>
    <col min="3" max="3" width="35" style="119" customWidth="1"/>
    <col min="4" max="4" width="4.125" style="119" customWidth="1"/>
    <col min="5" max="5" width="7.25" style="119" customWidth="1"/>
    <col min="6" max="6" width="7.5" style="119" customWidth="1"/>
    <col min="7" max="7" width="9" style="119"/>
    <col min="8" max="8" width="10.5" style="119" customWidth="1"/>
    <col min="9" max="9" width="9.625" style="119" customWidth="1"/>
    <col min="10" max="10" width="9" style="119" customWidth="1"/>
    <col min="11" max="11" width="11.875" style="119" customWidth="1"/>
    <col min="12" max="16384" width="9" style="119"/>
  </cols>
  <sheetData>
    <row r="1" spans="1:12" ht="23.25" customHeight="1">
      <c r="A1" s="168" t="s">
        <v>48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2" ht="23.25" customHeight="1">
      <c r="A2" s="105" t="s">
        <v>106</v>
      </c>
      <c r="C2" s="12" t="s">
        <v>107</v>
      </c>
      <c r="D2" s="105"/>
      <c r="E2" s="106"/>
      <c r="F2" s="106"/>
      <c r="G2" s="106"/>
      <c r="H2" s="106"/>
      <c r="I2" s="107"/>
      <c r="J2" s="108"/>
      <c r="K2" s="12"/>
    </row>
    <row r="3" spans="1:12" ht="23.25" customHeight="1">
      <c r="A3" s="105" t="s">
        <v>53</v>
      </c>
      <c r="B3" s="105"/>
      <c r="C3" s="109" t="s">
        <v>54</v>
      </c>
      <c r="D3" s="105"/>
      <c r="E3" s="106"/>
      <c r="F3" s="110"/>
      <c r="G3" s="107"/>
      <c r="H3" s="106"/>
      <c r="I3" s="184"/>
      <c r="J3" s="184"/>
      <c r="K3" s="12"/>
    </row>
    <row r="4" spans="1:12" ht="23.25" customHeight="1">
      <c r="A4" s="105" t="s">
        <v>105</v>
      </c>
      <c r="B4" s="107"/>
      <c r="C4" s="107" t="s">
        <v>55</v>
      </c>
      <c r="D4" s="105"/>
      <c r="E4" s="107"/>
      <c r="F4" s="110"/>
      <c r="G4" s="107"/>
      <c r="H4" s="107"/>
      <c r="I4" s="107"/>
      <c r="J4" s="107"/>
      <c r="K4" s="12"/>
    </row>
    <row r="5" spans="1:12" s="15" customFormat="1" ht="22.5" customHeight="1">
      <c r="A5" s="156" t="s">
        <v>27</v>
      </c>
      <c r="B5" s="149" t="s">
        <v>3</v>
      </c>
      <c r="C5" s="150"/>
      <c r="D5" s="151"/>
      <c r="E5" s="164" t="s">
        <v>28</v>
      </c>
      <c r="F5" s="156" t="s">
        <v>29</v>
      </c>
      <c r="G5" s="166" t="s">
        <v>30</v>
      </c>
      <c r="H5" s="167"/>
      <c r="I5" s="166" t="s">
        <v>31</v>
      </c>
      <c r="J5" s="167"/>
      <c r="K5" s="92" t="s">
        <v>39</v>
      </c>
      <c r="L5" s="156" t="s">
        <v>7</v>
      </c>
    </row>
    <row r="6" spans="1:12" s="15" customFormat="1" ht="22.5" customHeight="1">
      <c r="A6" s="157"/>
      <c r="B6" s="152"/>
      <c r="C6" s="153"/>
      <c r="D6" s="154"/>
      <c r="E6" s="165" t="s">
        <v>28</v>
      </c>
      <c r="F6" s="157" t="s">
        <v>29</v>
      </c>
      <c r="G6" s="16" t="s">
        <v>32</v>
      </c>
      <c r="H6" s="17" t="s">
        <v>33</v>
      </c>
      <c r="I6" s="16" t="s">
        <v>32</v>
      </c>
      <c r="J6" s="16" t="s">
        <v>33</v>
      </c>
      <c r="K6" s="93" t="s">
        <v>38</v>
      </c>
      <c r="L6" s="157"/>
    </row>
    <row r="7" spans="1:12" s="15" customFormat="1" ht="23.25" customHeight="1">
      <c r="A7" s="25">
        <v>1</v>
      </c>
      <c r="B7" s="120" t="s">
        <v>91</v>
      </c>
      <c r="C7" s="121"/>
      <c r="D7" s="116"/>
      <c r="E7" s="61"/>
      <c r="F7" s="25"/>
      <c r="G7" s="62"/>
      <c r="H7" s="63"/>
      <c r="I7" s="64"/>
      <c r="J7" s="65"/>
      <c r="K7" s="66"/>
      <c r="L7" s="25" t="s">
        <v>99</v>
      </c>
    </row>
    <row r="8" spans="1:12" s="12" customFormat="1" ht="23.25" customHeight="1">
      <c r="A8" s="44"/>
      <c r="B8" s="122" t="s">
        <v>92</v>
      </c>
      <c r="C8" s="123"/>
      <c r="D8" s="56"/>
      <c r="E8" s="54">
        <v>16</v>
      </c>
      <c r="F8" s="44" t="s">
        <v>34</v>
      </c>
      <c r="G8" s="67"/>
      <c r="H8" s="45"/>
      <c r="I8" s="68"/>
      <c r="J8" s="47"/>
      <c r="K8" s="47"/>
      <c r="L8" s="44"/>
    </row>
    <row r="9" spans="1:12" s="12" customFormat="1" ht="23.25" customHeight="1">
      <c r="A9" s="44"/>
      <c r="B9" s="122" t="s">
        <v>93</v>
      </c>
      <c r="C9" s="123"/>
      <c r="D9" s="56"/>
      <c r="E9" s="54">
        <v>16</v>
      </c>
      <c r="F9" s="44" t="s">
        <v>34</v>
      </c>
      <c r="G9" s="67"/>
      <c r="H9" s="45"/>
      <c r="I9" s="68"/>
      <c r="J9" s="47"/>
      <c r="K9" s="47"/>
      <c r="L9" s="44"/>
    </row>
    <row r="10" spans="1:12" s="12" customFormat="1" ht="23.25" customHeight="1">
      <c r="A10" s="44"/>
      <c r="B10" s="122" t="s">
        <v>94</v>
      </c>
      <c r="C10" s="123"/>
      <c r="D10" s="56"/>
      <c r="E10" s="54">
        <v>8</v>
      </c>
      <c r="F10" s="44" t="s">
        <v>35</v>
      </c>
      <c r="G10" s="67"/>
      <c r="H10" s="45"/>
      <c r="I10" s="68"/>
      <c r="J10" s="47"/>
      <c r="K10" s="47"/>
      <c r="L10" s="44"/>
    </row>
    <row r="11" spans="1:12" s="12" customFormat="1" ht="23.25" customHeight="1">
      <c r="A11" s="44"/>
      <c r="B11" s="122" t="s">
        <v>96</v>
      </c>
      <c r="C11" s="123"/>
      <c r="D11" s="56"/>
      <c r="E11" s="54">
        <v>16</v>
      </c>
      <c r="F11" s="44" t="s">
        <v>84</v>
      </c>
      <c r="G11" s="67"/>
      <c r="H11" s="45"/>
      <c r="I11" s="68"/>
      <c r="J11" s="47"/>
      <c r="K11" s="47"/>
      <c r="L11" s="44"/>
    </row>
    <row r="12" spans="1:12" s="12" customFormat="1" ht="23.25" customHeight="1">
      <c r="A12" s="44"/>
      <c r="B12" s="122" t="s">
        <v>85</v>
      </c>
      <c r="C12" s="123"/>
      <c r="D12" s="56"/>
      <c r="E12" s="54">
        <v>24</v>
      </c>
      <c r="F12" s="44" t="s">
        <v>35</v>
      </c>
      <c r="G12" s="67"/>
      <c r="H12" s="45"/>
      <c r="I12" s="68"/>
      <c r="J12" s="47"/>
      <c r="K12" s="47"/>
      <c r="L12" s="44"/>
    </row>
    <row r="13" spans="1:12" s="12" customFormat="1" ht="23.25" customHeight="1">
      <c r="A13" s="44"/>
      <c r="B13" s="122" t="s">
        <v>86</v>
      </c>
      <c r="C13" s="123"/>
      <c r="D13" s="56"/>
      <c r="E13" s="54">
        <v>192</v>
      </c>
      <c r="F13" s="44" t="s">
        <v>35</v>
      </c>
      <c r="G13" s="67"/>
      <c r="H13" s="45"/>
      <c r="I13" s="68"/>
      <c r="J13" s="47"/>
      <c r="K13" s="47"/>
      <c r="L13" s="44"/>
    </row>
    <row r="14" spans="1:12" s="12" customFormat="1" ht="23.25" customHeight="1">
      <c r="A14" s="44"/>
      <c r="B14" s="122" t="s">
        <v>95</v>
      </c>
      <c r="C14" s="123"/>
      <c r="D14" s="56"/>
      <c r="E14" s="54">
        <v>96</v>
      </c>
      <c r="F14" s="44" t="s">
        <v>35</v>
      </c>
      <c r="G14" s="67"/>
      <c r="H14" s="45"/>
      <c r="I14" s="68"/>
      <c r="J14" s="47"/>
      <c r="K14" s="47"/>
      <c r="L14" s="44"/>
    </row>
    <row r="15" spans="1:12" s="12" customFormat="1" ht="23.25" customHeight="1">
      <c r="A15" s="44"/>
      <c r="B15" s="122" t="s">
        <v>87</v>
      </c>
      <c r="C15" s="123"/>
      <c r="D15" s="56"/>
      <c r="E15" s="54">
        <v>24</v>
      </c>
      <c r="F15" s="44" t="s">
        <v>35</v>
      </c>
      <c r="G15" s="67"/>
      <c r="H15" s="45"/>
      <c r="I15" s="68"/>
      <c r="J15" s="47"/>
      <c r="K15" s="47"/>
      <c r="L15" s="44"/>
    </row>
    <row r="16" spans="1:12" s="12" customFormat="1" ht="23.25" customHeight="1">
      <c r="A16" s="44"/>
      <c r="B16" s="122" t="s">
        <v>88</v>
      </c>
      <c r="C16" s="123"/>
      <c r="D16" s="56"/>
      <c r="E16" s="54"/>
      <c r="F16" s="44"/>
      <c r="G16" s="67"/>
      <c r="H16" s="45"/>
      <c r="I16" s="68"/>
      <c r="J16" s="47"/>
      <c r="K16" s="47"/>
      <c r="L16" s="44"/>
    </row>
    <row r="17" spans="1:12" s="12" customFormat="1" ht="22.5" customHeight="1">
      <c r="A17" s="73"/>
      <c r="B17" s="158" t="s">
        <v>42</v>
      </c>
      <c r="C17" s="159"/>
      <c r="D17" s="160"/>
      <c r="E17" s="71"/>
      <c r="F17" s="73"/>
      <c r="G17" s="73"/>
      <c r="H17" s="73"/>
      <c r="I17" s="73"/>
      <c r="J17" s="81"/>
      <c r="K17" s="82"/>
      <c r="L17" s="73"/>
    </row>
    <row r="18" spans="1:12" ht="23.25" customHeight="1">
      <c r="A18" s="112"/>
      <c r="B18" s="111"/>
      <c r="C18" s="111"/>
      <c r="D18" s="113"/>
      <c r="E18" s="112"/>
      <c r="F18" s="113"/>
      <c r="G18" s="118"/>
      <c r="H18" s="112"/>
      <c r="I18" s="124"/>
      <c r="J18" s="125"/>
      <c r="K18" s="19"/>
    </row>
    <row r="19" spans="1:12" ht="23.25" customHeight="1">
      <c r="A19" s="112"/>
      <c r="B19" s="111"/>
      <c r="C19" s="111"/>
      <c r="D19" s="113"/>
      <c r="E19" s="112"/>
      <c r="F19" s="113"/>
      <c r="G19" s="118"/>
      <c r="H19" s="112"/>
      <c r="I19" s="124"/>
      <c r="J19" s="125"/>
      <c r="K19" s="19"/>
    </row>
    <row r="20" spans="1:12" ht="23.25" customHeight="1">
      <c r="A20" s="112"/>
      <c r="B20" s="111"/>
      <c r="C20" s="111"/>
      <c r="D20" s="113"/>
      <c r="E20" s="112"/>
      <c r="F20" s="113"/>
      <c r="G20" s="118"/>
      <c r="H20" s="112"/>
      <c r="I20" s="124"/>
      <c r="J20" s="125"/>
      <c r="K20" s="19"/>
      <c r="L20" s="137">
        <v>2</v>
      </c>
    </row>
    <row r="21" spans="1:12" s="15" customFormat="1" ht="22.5" customHeight="1">
      <c r="A21" s="156" t="s">
        <v>27</v>
      </c>
      <c r="B21" s="149" t="s">
        <v>3</v>
      </c>
      <c r="C21" s="150"/>
      <c r="D21" s="151"/>
      <c r="E21" s="164" t="s">
        <v>28</v>
      </c>
      <c r="F21" s="156" t="s">
        <v>29</v>
      </c>
      <c r="G21" s="166" t="s">
        <v>30</v>
      </c>
      <c r="H21" s="167"/>
      <c r="I21" s="166" t="s">
        <v>31</v>
      </c>
      <c r="J21" s="167"/>
      <c r="K21" s="92" t="s">
        <v>39</v>
      </c>
      <c r="L21" s="156" t="s">
        <v>7</v>
      </c>
    </row>
    <row r="22" spans="1:12" s="15" customFormat="1" ht="22.5" customHeight="1">
      <c r="A22" s="157"/>
      <c r="B22" s="152"/>
      <c r="C22" s="153"/>
      <c r="D22" s="154"/>
      <c r="E22" s="165" t="s">
        <v>28</v>
      </c>
      <c r="F22" s="157" t="s">
        <v>29</v>
      </c>
      <c r="G22" s="16" t="s">
        <v>32</v>
      </c>
      <c r="H22" s="17" t="s">
        <v>33</v>
      </c>
      <c r="I22" s="16" t="s">
        <v>32</v>
      </c>
      <c r="J22" s="16" t="s">
        <v>33</v>
      </c>
      <c r="K22" s="93" t="s">
        <v>38</v>
      </c>
      <c r="L22" s="157"/>
    </row>
    <row r="23" spans="1:12" s="19" customFormat="1" ht="22.5" customHeight="1">
      <c r="A23" s="51"/>
      <c r="B23" s="172" t="s">
        <v>52</v>
      </c>
      <c r="C23" s="172"/>
      <c r="D23" s="172"/>
      <c r="E23" s="52"/>
      <c r="F23" s="51"/>
      <c r="G23" s="51"/>
      <c r="H23" s="51"/>
      <c r="I23" s="51"/>
      <c r="J23" s="51"/>
      <c r="K23" s="53"/>
      <c r="L23" s="51"/>
    </row>
    <row r="24" spans="1:12" s="12" customFormat="1" ht="23.25" customHeight="1">
      <c r="A24" s="44">
        <v>2</v>
      </c>
      <c r="B24" s="122" t="s">
        <v>97</v>
      </c>
      <c r="C24" s="123"/>
      <c r="D24" s="56"/>
      <c r="E24" s="44"/>
      <c r="F24" s="44"/>
      <c r="G24" s="67"/>
      <c r="H24" s="45"/>
      <c r="I24" s="68"/>
      <c r="J24" s="47"/>
      <c r="K24" s="47"/>
      <c r="L24" s="44" t="s">
        <v>100</v>
      </c>
    </row>
    <row r="25" spans="1:12" s="12" customFormat="1" ht="23.25" customHeight="1">
      <c r="A25" s="44"/>
      <c r="B25" s="178" t="s">
        <v>98</v>
      </c>
      <c r="C25" s="179"/>
      <c r="D25" s="180"/>
      <c r="E25" s="44">
        <v>7</v>
      </c>
      <c r="F25" s="44" t="s">
        <v>83</v>
      </c>
      <c r="G25" s="67"/>
      <c r="H25" s="45"/>
      <c r="I25" s="46"/>
      <c r="J25" s="47"/>
      <c r="K25" s="47"/>
      <c r="L25" s="44"/>
    </row>
    <row r="26" spans="1:12" s="12" customFormat="1" ht="23.25" customHeight="1">
      <c r="A26" s="44"/>
      <c r="B26" s="178" t="s">
        <v>93</v>
      </c>
      <c r="C26" s="179"/>
      <c r="D26" s="180">
        <v>2</v>
      </c>
      <c r="E26" s="44">
        <v>2</v>
      </c>
      <c r="F26" s="44" t="s">
        <v>83</v>
      </c>
      <c r="G26" s="67"/>
      <c r="H26" s="45"/>
      <c r="I26" s="46"/>
      <c r="J26" s="47"/>
      <c r="K26" s="47"/>
      <c r="L26" s="44"/>
    </row>
    <row r="27" spans="1:12" s="12" customFormat="1" ht="23.25" customHeight="1">
      <c r="A27" s="44"/>
      <c r="B27" s="178" t="s">
        <v>96</v>
      </c>
      <c r="C27" s="179"/>
      <c r="D27" s="180">
        <v>8</v>
      </c>
      <c r="E27" s="44">
        <v>8</v>
      </c>
      <c r="F27" s="44" t="s">
        <v>84</v>
      </c>
      <c r="G27" s="67"/>
      <c r="H27" s="45"/>
      <c r="I27" s="77"/>
      <c r="J27" s="47"/>
      <c r="K27" s="47"/>
      <c r="L27" s="44"/>
    </row>
    <row r="28" spans="1:12" s="12" customFormat="1" ht="22.5" customHeight="1">
      <c r="A28" s="44"/>
      <c r="B28" s="178" t="s">
        <v>89</v>
      </c>
      <c r="C28" s="179"/>
      <c r="D28" s="180">
        <v>16</v>
      </c>
      <c r="E28" s="44">
        <v>8</v>
      </c>
      <c r="F28" s="44" t="s">
        <v>35</v>
      </c>
      <c r="G28" s="67"/>
      <c r="H28" s="45"/>
      <c r="I28" s="46"/>
      <c r="J28" s="47"/>
      <c r="K28" s="47"/>
      <c r="L28" s="72"/>
    </row>
    <row r="29" spans="1:12" s="20" customFormat="1" ht="22.5" customHeight="1">
      <c r="A29" s="74"/>
      <c r="B29" s="178" t="s">
        <v>90</v>
      </c>
      <c r="C29" s="179"/>
      <c r="D29" s="180">
        <v>48</v>
      </c>
      <c r="E29" s="44">
        <v>64</v>
      </c>
      <c r="F29" s="79" t="s">
        <v>35</v>
      </c>
      <c r="G29" s="45"/>
      <c r="H29" s="45"/>
      <c r="I29" s="46"/>
      <c r="J29" s="47"/>
      <c r="K29" s="47"/>
      <c r="L29" s="80"/>
    </row>
    <row r="30" spans="1:12" s="20" customFormat="1" ht="22.5" customHeight="1">
      <c r="A30" s="74"/>
      <c r="B30" s="178" t="s">
        <v>87</v>
      </c>
      <c r="C30" s="179"/>
      <c r="D30" s="180">
        <v>7</v>
      </c>
      <c r="E30" s="44">
        <v>7</v>
      </c>
      <c r="F30" s="78" t="s">
        <v>35</v>
      </c>
      <c r="G30" s="47"/>
      <c r="H30" s="47"/>
      <c r="I30" s="46"/>
      <c r="J30" s="47"/>
      <c r="K30" s="47"/>
      <c r="L30" s="80"/>
    </row>
    <row r="31" spans="1:12" s="20" customFormat="1" ht="22.5" customHeight="1">
      <c r="A31" s="74"/>
      <c r="B31" s="178" t="s">
        <v>88</v>
      </c>
      <c r="C31" s="179"/>
      <c r="D31" s="180"/>
      <c r="E31" s="44"/>
      <c r="F31" s="75"/>
      <c r="G31" s="72"/>
      <c r="H31" s="72"/>
      <c r="I31" s="72"/>
      <c r="J31" s="47"/>
      <c r="K31" s="47"/>
      <c r="L31" s="80"/>
    </row>
    <row r="32" spans="1:12" s="19" customFormat="1" ht="23.25" customHeight="1">
      <c r="A32" s="44">
        <v>3</v>
      </c>
      <c r="B32" s="126" t="s">
        <v>64</v>
      </c>
      <c r="C32" s="127"/>
      <c r="D32" s="128"/>
      <c r="E32" s="45">
        <v>1</v>
      </c>
      <c r="F32" s="44" t="s">
        <v>36</v>
      </c>
      <c r="G32" s="45"/>
      <c r="H32" s="45"/>
      <c r="I32" s="46"/>
      <c r="J32" s="47"/>
      <c r="K32" s="47"/>
      <c r="L32" s="44" t="s">
        <v>66</v>
      </c>
    </row>
    <row r="33" spans="1:12" s="19" customFormat="1" ht="22.5" customHeight="1">
      <c r="A33" s="129">
        <v>4</v>
      </c>
      <c r="B33" s="130" t="s">
        <v>65</v>
      </c>
      <c r="C33" s="131"/>
      <c r="D33" s="132"/>
      <c r="E33" s="133">
        <v>1</v>
      </c>
      <c r="F33" s="129" t="s">
        <v>36</v>
      </c>
      <c r="G33" s="133"/>
      <c r="H33" s="133"/>
      <c r="I33" s="134"/>
      <c r="J33" s="47"/>
      <c r="K33" s="47"/>
      <c r="L33" s="129" t="s">
        <v>67</v>
      </c>
    </row>
    <row r="34" spans="1:12" s="12" customFormat="1" ht="22.5" customHeight="1">
      <c r="A34" s="97"/>
      <c r="B34" s="181" t="s">
        <v>37</v>
      </c>
      <c r="C34" s="182"/>
      <c r="D34" s="183"/>
      <c r="E34" s="98"/>
      <c r="F34" s="97"/>
      <c r="G34" s="99"/>
      <c r="H34" s="100"/>
      <c r="I34" s="101"/>
      <c r="J34" s="102"/>
      <c r="K34" s="103"/>
      <c r="L34" s="104"/>
    </row>
    <row r="35" spans="1:12" ht="23.25" customHeight="1">
      <c r="A35" s="112"/>
      <c r="B35" s="111"/>
      <c r="C35" s="111"/>
      <c r="D35" s="113"/>
      <c r="E35" s="112"/>
      <c r="F35" s="113"/>
      <c r="G35" s="118"/>
      <c r="H35" s="112"/>
      <c r="I35" s="124"/>
      <c r="J35" s="125"/>
      <c r="K35" s="19"/>
    </row>
    <row r="36" spans="1:12" ht="23.25" customHeight="1">
      <c r="A36" s="111"/>
      <c r="B36" s="111"/>
      <c r="C36" s="111"/>
      <c r="D36" s="112"/>
      <c r="E36" s="112"/>
      <c r="F36" s="113"/>
      <c r="G36" s="114"/>
      <c r="H36" s="115" t="s">
        <v>110</v>
      </c>
      <c r="I36" s="115"/>
      <c r="J36" s="115"/>
      <c r="K36" s="19"/>
    </row>
    <row r="37" spans="1:12" ht="23.25" customHeight="1">
      <c r="A37" s="111"/>
      <c r="B37" s="111"/>
      <c r="C37" s="111"/>
      <c r="D37" s="112"/>
      <c r="E37" s="112"/>
      <c r="F37" s="113"/>
      <c r="G37" s="114"/>
      <c r="H37" s="115" t="s">
        <v>111</v>
      </c>
      <c r="I37" s="115"/>
      <c r="J37" s="115"/>
      <c r="K37" s="19"/>
    </row>
    <row r="38" spans="1:12" ht="23.25" customHeight="1">
      <c r="A38" s="111"/>
      <c r="B38" s="111"/>
      <c r="C38" s="111"/>
      <c r="D38" s="112"/>
      <c r="E38" s="112"/>
      <c r="F38" s="113"/>
      <c r="G38" s="114"/>
      <c r="H38" s="115" t="s">
        <v>56</v>
      </c>
      <c r="I38" s="115"/>
      <c r="J38" s="115"/>
      <c r="K38" s="19"/>
    </row>
    <row r="39" spans="1:12" ht="23.25" customHeight="1">
      <c r="A39" s="112"/>
      <c r="B39" s="19"/>
      <c r="C39" s="19"/>
      <c r="D39" s="112"/>
      <c r="E39" s="112"/>
      <c r="F39" s="135"/>
      <c r="G39" s="118"/>
      <c r="H39" s="135"/>
      <c r="I39" s="124"/>
      <c r="J39" s="136"/>
      <c r="K39" s="19"/>
    </row>
  </sheetData>
  <mergeCells count="26">
    <mergeCell ref="A1:K1"/>
    <mergeCell ref="I3:J3"/>
    <mergeCell ref="A5:A6"/>
    <mergeCell ref="E5:E6"/>
    <mergeCell ref="B5:D6"/>
    <mergeCell ref="F5:F6"/>
    <mergeCell ref="G5:H5"/>
    <mergeCell ref="I5:J5"/>
    <mergeCell ref="B28:D28"/>
    <mergeCell ref="B29:D29"/>
    <mergeCell ref="B30:D30"/>
    <mergeCell ref="B31:D31"/>
    <mergeCell ref="B34:D34"/>
    <mergeCell ref="L5:L6"/>
    <mergeCell ref="B17:D17"/>
    <mergeCell ref="A21:A22"/>
    <mergeCell ref="B21:D22"/>
    <mergeCell ref="E21:E22"/>
    <mergeCell ref="F21:F22"/>
    <mergeCell ref="G21:H21"/>
    <mergeCell ref="L21:L22"/>
    <mergeCell ref="B23:D23"/>
    <mergeCell ref="B25:D25"/>
    <mergeCell ref="B26:D26"/>
    <mergeCell ref="B27:D27"/>
    <mergeCell ref="I21:J21"/>
  </mergeCells>
  <pageMargins left="0.70866141732283472" right="0.15748031496062992" top="1.1811023622047245" bottom="0.77" header="0.31496062992125984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3</vt:i4>
      </vt:variant>
    </vt:vector>
  </HeadingPairs>
  <TitlesOfParts>
    <vt:vector size="8" baseType="lpstr">
      <vt:lpstr>ปร.5</vt:lpstr>
      <vt:lpstr>ปร.4</vt:lpstr>
      <vt:lpstr>ปร.4 ราคากลาง</vt:lpstr>
      <vt:lpstr>ปร.5 ราคากลาง</vt:lpstr>
      <vt:lpstr>ใบแจ้งปริมาณงาน</vt:lpstr>
      <vt:lpstr>ปร.4!Print_Area</vt:lpstr>
      <vt:lpstr>'ปร.4 ราคากลาง'!Print_Area</vt:lpstr>
      <vt:lpstr>'ปร.5 ราคากลาง'!Print_Area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Corporate Edition</cp:lastModifiedBy>
  <cp:lastPrinted>2014-05-23T06:25:57Z</cp:lastPrinted>
  <dcterms:created xsi:type="dcterms:W3CDTF">2011-02-22T03:09:38Z</dcterms:created>
  <dcterms:modified xsi:type="dcterms:W3CDTF">2014-05-23T06:26:03Z</dcterms:modified>
</cp:coreProperties>
</file>