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4" sheetId="7" r:id="rId3"/>
    <sheet name="ราคา ปร.5" sheetId="6" r:id="rId4"/>
    <sheet name="ใบแจ้งปริมาณงาน" sheetId="5" r:id="rId5"/>
  </sheets>
  <definedNames>
    <definedName name="_xlnm.Print_Area" localSheetId="1">ปร.4!$A$1:$L$50</definedName>
  </definedNames>
  <calcPr calcId="124519"/>
</workbook>
</file>

<file path=xl/calcChain.xml><?xml version="1.0" encoding="utf-8"?>
<calcChain xmlns="http://schemas.openxmlformats.org/spreadsheetml/2006/main">
  <c r="K12" i="7"/>
  <c r="E21" i="6"/>
  <c r="J19" i="7"/>
  <c r="K19" s="1"/>
  <c r="H19"/>
  <c r="J18"/>
  <c r="H18"/>
  <c r="K18" s="1"/>
  <c r="J17"/>
  <c r="K17" s="1"/>
  <c r="H17"/>
  <c r="J16"/>
  <c r="H16"/>
  <c r="K16" s="1"/>
  <c r="J15"/>
  <c r="H15"/>
  <c r="K15" s="1"/>
  <c r="J14"/>
  <c r="H14"/>
  <c r="K14" s="1"/>
  <c r="J13"/>
  <c r="K13" s="1"/>
  <c r="H13"/>
  <c r="H12"/>
  <c r="H11"/>
  <c r="K11" s="1"/>
  <c r="H10"/>
  <c r="K10" s="1"/>
  <c r="H9"/>
  <c r="K9" s="1"/>
  <c r="K8"/>
  <c r="K20" s="1"/>
  <c r="E12" i="6" s="1"/>
  <c r="G12" s="1"/>
  <c r="G19" s="1"/>
  <c r="H8" i="7"/>
  <c r="H10" i="2"/>
  <c r="K10" s="1"/>
  <c r="J17"/>
  <c r="H17"/>
  <c r="H15"/>
  <c r="J15"/>
  <c r="H12"/>
  <c r="H11"/>
  <c r="K11" s="1"/>
  <c r="H9"/>
  <c r="K9" s="1"/>
  <c r="J19"/>
  <c r="H19"/>
  <c r="J18"/>
  <c r="H18"/>
  <c r="J16"/>
  <c r="H16"/>
  <c r="J8"/>
  <c r="H8"/>
  <c r="J13"/>
  <c r="H13"/>
  <c r="H14"/>
  <c r="J14"/>
  <c r="E21" i="1"/>
  <c r="K17" i="2" l="1"/>
  <c r="K15"/>
  <c r="K16"/>
  <c r="K18"/>
  <c r="K19"/>
  <c r="K14"/>
  <c r="K13"/>
  <c r="K8"/>
  <c r="K20" l="1"/>
  <c r="E12" i="1" l="1"/>
  <c r="G12" s="1"/>
  <c r="G19" s="1"/>
</calcChain>
</file>

<file path=xl/sharedStrings.xml><?xml version="1.0" encoding="utf-8"?>
<sst xmlns="http://schemas.openxmlformats.org/spreadsheetml/2006/main" count="268" uniqueCount="116">
  <si>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</si>
  <si>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</si>
  <si>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</si>
  <si>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</si>
  <si>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</si>
  <si>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</si>
  <si>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</si>
  <si>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</si>
  <si>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</si>
  <si>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</si>
  <si>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</si>
  <si>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</si>
  <si>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</si>
  <si>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</si>
  <si>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</si>
  <si>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</si>
  <si>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</si>
  <si>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</si>
  <si>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</si>
  <si>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</si>
  <si>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</si>
  <si>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</si>
  <si>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</si>
  <si>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</si>
  <si>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</si>
  <si>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</si>
  <si>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</si>
  <si>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</si>
  <si>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</si>
  <si>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</si>
  <si>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</si>
  <si>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</si>
  <si>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</si>
  <si>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</si>
  <si>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</si>
  <si>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</si>
  <si>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</si>
  <si>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</si>
  <si>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</si>
  <si>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</si>
  <si>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</si>
  <si>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</si>
  <si>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</si>
  <si>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</si>
  <si>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</si>
  <si>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</si>
  <si>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</si>
  <si>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</si>
  <si>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</si>
  <si>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</si>
  <si>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</si>
  <si>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</si>
  <si>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</si>
  <si>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</si>
  <si>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</si>
  <si>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</si>
  <si>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</si>
  <si>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</si>
  <si>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</si>
  <si>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</si>
  <si>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</si>
  <si>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</si>
  <si>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</si>
  <si>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</si>
  <si>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</si>
  <si>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</si>
  <si>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</si>
  <si>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</si>
  <si>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</si>
  <si>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</si>
  <si>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</si>
  <si>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</si>
  <si>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</si>
  <si>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</si>
  <si>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</si>
  <si>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</si>
  <si>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</si>
  <si>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</si>
  <si>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</si>
  <si>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</si>
  <si>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</si>
  <si>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</si>
  <si>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</si>
  <si>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</si>
  <si>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</si>
  <si>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</si>
  <si>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</si>
  <si>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</si>
  <si>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</si>
  <si>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</si>
  <si>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</si>
  <si>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</si>
  <si>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</si>
  <si>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</si>
  <si>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</si>
  <si>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</si>
  <si>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</si>
  <si>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t xml:space="preserve">โครงการขยายเขตท่อเมนจ่ายน้ำระบบประปาหมู่บ้าน  ของหมู่ที่ 7  บ้านควนพรุพี ระยะทางยาวไม่น้อยกว่า  680.00  เมตร   </t>
  </si>
  <si>
    <t>จากระบบประปาหมู่บ้าน - สามแยกบ้านลุงพงษ์  หมู่ที่ 7  บ้านควนพรุพี  ตำบลควนศรี</t>
  </si>
  <si>
    <t>พร้อมอุปกรณ์</t>
  </si>
  <si>
    <t xml:space="preserve">ขยายเขตท่อเมนจ่ายน้ำระบบประปาหมู่บ้าน หมู่ที่ 7 บ้านควนพรุพี ระยะทางยาวไม่น้อยกว่า 680.00 เมตร  </t>
  </si>
  <si>
    <t xml:space="preserve"> สามทางแยก  2  นิ้ว  ท่อเหล็กอาบสังกะสี</t>
  </si>
  <si>
    <r>
      <t>ประมาณราคา</t>
    </r>
    <r>
      <rPr>
        <sz val="15"/>
        <rFont val="Angsana New"/>
        <family val="1"/>
      </rPr>
      <t xml:space="preserve">    </t>
    </r>
  </si>
  <si>
    <r>
      <t xml:space="preserve">สถานที่ก่อสร้าง    </t>
    </r>
    <r>
      <rPr>
        <sz val="15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</si>
  <si>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5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</si>
  <si>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5"/>
        <rFont val="Angsana New"/>
        <family val="1"/>
      </rPr>
      <t xml:space="preserve">                   </t>
    </r>
  </si>
  <si>
    <r>
      <rPr>
        <b/>
        <sz val="15"/>
        <rFont val="Angsana New"/>
        <family val="1"/>
      </rPr>
      <t>ประมาณราคา</t>
    </r>
    <r>
      <rPr>
        <sz val="15"/>
        <rFont val="Angsana New"/>
        <family val="1"/>
      </rPr>
      <t>เมื่อวันที่            เมษายน    2557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</si>
  <si>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 </t>
    </r>
    <r>
      <rPr>
        <sz val="15"/>
        <rFont val="Angsana New"/>
        <family val="1"/>
      </rPr>
      <t>2  นิ้ว  ชั้น 8.5</t>
    </r>
  </si>
  <si>
    <r>
      <t xml:space="preserve"> สามทางลด  ขนาด </t>
    </r>
    <r>
      <rPr>
        <sz val="15"/>
        <rFont val="Symbol"/>
        <family val="1"/>
        <charset val="2"/>
      </rPr>
      <t>f</t>
    </r>
    <r>
      <rPr>
        <sz val="15"/>
        <rFont val="Angsana New"/>
        <family val="1"/>
      </rPr>
      <t xml:space="preserve">  2 นิ้ว ลด 1/2 นิ้ว</t>
    </r>
  </si>
  <si>
    <r>
      <t xml:space="preserve"> ประตูน้ำทองเหลือ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นิ้ว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</si>
  <si>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</si>
  <si>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</si>
  <si>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</si>
  <si>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t xml:space="preserve">ขยายเขตท่อเมนจ่ายน้ำระบบประปาหมู่บ้าน  จากระบบประปาหมู่บ้าน - สามแยกบ้านลุงพงษ์  ของหมู่ที่ 7  บ้านควนพรุพี ระยะทางยาวไม่น้อยกว่า  680.00  เมตร   </t>
  </si>
  <si>
    <t xml:space="preserve">                         (ประทับตราถ้ามี)</t>
  </si>
  <si>
    <r>
      <t xml:space="preserve">ประมาณราคาเมื่อวันที่        </t>
    </r>
    <r>
      <rPr>
        <sz val="16"/>
        <rFont val="Angsana New"/>
        <family val="1"/>
      </rPr>
      <t xml:space="preserve">   เมษายน  2557                                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</si>
</sst>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6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u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2"/>
      <name val="Angsana New"/>
      <family val="1"/>
    </font>
    <font>
      <sz val="15"/>
      <name val="Symbol"/>
      <family val="1"/>
      <charset val="2"/>
    </font>
    <font>
      <sz val="15"/>
      <name val="Arial"/>
      <family val="2"/>
    </font>
    <font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1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188" fontId="5" fillId="0" borderId="6" xfId="1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88" fontId="5" fillId="0" borderId="4" xfId="1" applyNumberFormat="1" applyFont="1" applyBorder="1" applyAlignment="1">
      <alignment horizontal="center"/>
    </xf>
    <xf numFmtId="188" fontId="5" fillId="0" borderId="4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3" fontId="5" fillId="0" borderId="8" xfId="1" applyFont="1" applyBorder="1" applyAlignment="1">
      <alignment horizontal="center"/>
    </xf>
    <xf numFmtId="43" fontId="5" fillId="0" borderId="9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43" fontId="5" fillId="0" borderId="11" xfId="1" applyFont="1" applyBorder="1" applyAlignment="1">
      <alignment horizontal="center"/>
    </xf>
    <xf numFmtId="43" fontId="5" fillId="0" borderId="8" xfId="1" applyFont="1" applyBorder="1"/>
    <xf numFmtId="188" fontId="5" fillId="0" borderId="8" xfId="1" applyNumberFormat="1" applyFont="1" applyBorder="1"/>
    <xf numFmtId="0" fontId="5" fillId="0" borderId="10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43" fontId="5" fillId="0" borderId="12" xfId="1" applyFont="1" applyBorder="1" applyAlignment="1">
      <alignment horizontal="center"/>
    </xf>
    <xf numFmtId="188" fontId="5" fillId="0" borderId="10" xfId="1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88" fontId="5" fillId="0" borderId="10" xfId="1" applyNumberFormat="1" applyFont="1" applyBorder="1"/>
    <xf numFmtId="43" fontId="3" fillId="0" borderId="10" xfId="1" applyFont="1" applyBorder="1"/>
    <xf numFmtId="0" fontId="5" fillId="0" borderId="1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7" fillId="0" borderId="0" xfId="0" applyFont="1"/>
    <xf numFmtId="0" fontId="8" fillId="0" borderId="0" xfId="0" applyFont="1"/>
    <xf numFmtId="43" fontId="8" fillId="0" borderId="0" xfId="1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188" fontId="8" fillId="0" borderId="6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88" fontId="8" fillId="0" borderId="4" xfId="1" applyNumberFormat="1" applyFont="1" applyBorder="1" applyAlignment="1">
      <alignment horizontal="center"/>
    </xf>
    <xf numFmtId="188" fontId="8" fillId="0" borderId="4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8" fillId="0" borderId="9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43" fontId="8" fillId="0" borderId="8" xfId="1" applyFont="1" applyBorder="1"/>
    <xf numFmtId="188" fontId="8" fillId="0" borderId="8" xfId="1" applyNumberFormat="1" applyFont="1" applyBorder="1"/>
    <xf numFmtId="0" fontId="8" fillId="0" borderId="0" xfId="0" applyFont="1" applyBorder="1"/>
    <xf numFmtId="0" fontId="8" fillId="0" borderId="10" xfId="0" applyFont="1" applyBorder="1" applyAlignment="1">
      <alignment horizontal="center"/>
    </xf>
    <xf numFmtId="43" fontId="8" fillId="0" borderId="10" xfId="1" applyFont="1" applyBorder="1" applyAlignment="1">
      <alignment horizontal="center"/>
    </xf>
    <xf numFmtId="43" fontId="8" fillId="0" borderId="12" xfId="1" applyFont="1" applyBorder="1" applyAlignment="1">
      <alignment horizontal="center"/>
    </xf>
    <xf numFmtId="188" fontId="8" fillId="0" borderId="10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8" fontId="8" fillId="0" borderId="10" xfId="1" applyNumberFormat="1" applyFont="1" applyBorder="1"/>
    <xf numFmtId="43" fontId="7" fillId="0" borderId="10" xfId="1" applyFont="1" applyBorder="1"/>
    <xf numFmtId="0" fontId="8" fillId="0" borderId="10" xfId="0" applyFont="1" applyBorder="1"/>
    <xf numFmtId="0" fontId="8" fillId="0" borderId="24" xfId="0" applyFont="1" applyBorder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quotePrefix="1" applyFont="1"/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4" xfId="0" applyFont="1" applyBorder="1" applyAlignment="1"/>
    <xf numFmtId="0" fontId="8" fillId="0" borderId="16" xfId="0" applyFont="1" applyBorder="1"/>
    <xf numFmtId="0" fontId="8" fillId="0" borderId="15" xfId="0" applyFont="1" applyBorder="1" applyAlignment="1"/>
    <xf numFmtId="43" fontId="7" fillId="0" borderId="3" xfId="1" applyFont="1" applyBorder="1"/>
    <xf numFmtId="0" fontId="7" fillId="0" borderId="3" xfId="0" applyFont="1" applyBorder="1"/>
    <xf numFmtId="0" fontId="8" fillId="0" borderId="3" xfId="0" applyFont="1" applyBorder="1"/>
    <xf numFmtId="187" fontId="8" fillId="0" borderId="3" xfId="1" applyNumberFormat="1" applyFont="1" applyBorder="1"/>
    <xf numFmtId="43" fontId="8" fillId="0" borderId="3" xfId="1" applyFont="1" applyBorder="1"/>
    <xf numFmtId="0" fontId="8" fillId="0" borderId="16" xfId="0" applyFont="1" applyBorder="1" applyAlignment="1"/>
    <xf numFmtId="0" fontId="8" fillId="0" borderId="1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3" fontId="8" fillId="0" borderId="14" xfId="1" applyFont="1" applyBorder="1" applyAlignment="1">
      <alignment horizontal="left"/>
    </xf>
    <xf numFmtId="43" fontId="8" fillId="0" borderId="16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8" fillId="0" borderId="15" xfId="1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3" fontId="7" fillId="0" borderId="16" xfId="0" applyNumberFormat="1" applyFont="1" applyBorder="1" applyAlignment="1">
      <alignment horizontal="left"/>
    </xf>
    <xf numFmtId="43" fontId="7" fillId="0" borderId="16" xfId="1" applyFont="1" applyBorder="1" applyAlignment="1">
      <alignment horizontal="right"/>
    </xf>
    <xf numFmtId="0" fontId="8" fillId="0" borderId="26" xfId="0" applyFont="1" applyBorder="1" applyAlignment="1">
      <alignment horizontal="center"/>
    </xf>
    <xf numFmtId="43" fontId="8" fillId="0" borderId="26" xfId="1" applyFont="1" applyBorder="1" applyAlignment="1">
      <alignment horizontal="center"/>
    </xf>
    <xf numFmtId="188" fontId="8" fillId="0" borderId="26" xfId="1" applyNumberFormat="1" applyFont="1" applyBorder="1"/>
    <xf numFmtId="43" fontId="8" fillId="0" borderId="26" xfId="1" applyFont="1" applyBorder="1"/>
    <xf numFmtId="0" fontId="8" fillId="0" borderId="2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43" fontId="8" fillId="0" borderId="0" xfId="1" applyFont="1" applyBorder="1"/>
    <xf numFmtId="43" fontId="8" fillId="0" borderId="0" xfId="1" applyFont="1" applyBorder="1" applyAlignment="1">
      <alignment horizontal="center"/>
    </xf>
    <xf numFmtId="188" fontId="8" fillId="0" borderId="0" xfId="1" applyNumberFormat="1" applyFont="1" applyBorder="1" applyAlignment="1">
      <alignment horizontal="center"/>
    </xf>
    <xf numFmtId="188" fontId="8" fillId="0" borderId="0" xfId="1" applyNumberFormat="1" applyFont="1" applyBorder="1"/>
    <xf numFmtId="43" fontId="7" fillId="0" borderId="0" xfId="1" applyFont="1" applyBorder="1"/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7" xfId="0" applyFont="1" applyBorder="1" applyAlignment="1">
      <alignment horizontal="center"/>
    </xf>
    <xf numFmtId="0" fontId="8" fillId="0" borderId="29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0" xfId="0" applyFont="1"/>
    <xf numFmtId="43" fontId="5" fillId="0" borderId="0" xfId="1" applyFont="1"/>
    <xf numFmtId="0" fontId="5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left"/>
    </xf>
    <xf numFmtId="43" fontId="5" fillId="0" borderId="26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188" fontId="5" fillId="0" borderId="26" xfId="1" applyNumberFormat="1" applyFont="1" applyBorder="1"/>
    <xf numFmtId="43" fontId="5" fillId="0" borderId="26" xfId="1" applyFont="1" applyBorder="1"/>
    <xf numFmtId="0" fontId="5" fillId="0" borderId="2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14" fillId="0" borderId="0" xfId="0" applyFont="1"/>
    <xf numFmtId="0" fontId="3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0" xfId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3" fontId="5" fillId="0" borderId="0" xfId="1" applyFont="1" applyBorder="1"/>
    <xf numFmtId="0" fontId="3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" xfId="0" applyFont="1" applyBorder="1" applyAlignment="1"/>
    <xf numFmtId="43" fontId="5" fillId="0" borderId="1" xfId="1" applyFont="1" applyBorder="1" applyAlignment="1">
      <alignment horizontal="center"/>
    </xf>
    <xf numFmtId="43" fontId="5" fillId="0" borderId="17" xfId="1" applyFont="1" applyBorder="1" applyAlignment="1">
      <alignment horizontal="center"/>
    </xf>
    <xf numFmtId="188" fontId="5" fillId="0" borderId="27" xfId="1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88" fontId="5" fillId="0" borderId="1" xfId="1" applyNumberFormat="1" applyFont="1" applyBorder="1" applyAlignment="1">
      <alignment horizontal="center"/>
    </xf>
    <xf numFmtId="188" fontId="5" fillId="0" borderId="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43" fontId="5" fillId="0" borderId="2" xfId="1" applyFont="1" applyBorder="1" applyAlignment="1">
      <alignment horizontal="center"/>
    </xf>
    <xf numFmtId="43" fontId="5" fillId="0" borderId="19" xfId="1" applyFont="1" applyBorder="1" applyAlignment="1">
      <alignment horizontal="center"/>
    </xf>
    <xf numFmtId="188" fontId="5" fillId="0" borderId="2" xfId="1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43" fontId="3" fillId="0" borderId="2" xfId="1" applyFont="1" applyBorder="1"/>
    <xf numFmtId="0" fontId="5" fillId="0" borderId="2" xfId="0" applyFont="1" applyBorder="1"/>
    <xf numFmtId="0" fontId="5" fillId="0" borderId="30" xfId="0" applyFont="1" applyBorder="1" applyAlignment="1">
      <alignment horizontal="left"/>
    </xf>
    <xf numFmtId="43" fontId="5" fillId="0" borderId="28" xfId="1" applyFont="1" applyBorder="1" applyAlignment="1">
      <alignment horizontal="center"/>
    </xf>
    <xf numFmtId="43" fontId="5" fillId="0" borderId="29" xfId="1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5" fillId="0" borderId="28" xfId="0" applyFont="1" applyBorder="1" applyAlignment="1"/>
    <xf numFmtId="0" fontId="5" fillId="0" borderId="30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9525</xdr:rowOff>
    </xdr:from>
    <xdr:to>
      <xdr:col>3</xdr:col>
      <xdr:colOff>619124</xdr:colOff>
      <xdr:row>24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134100"/>
          <a:ext cx="21812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352425</xdr:colOff>
      <xdr:row>21</xdr:row>
      <xdr:rowOff>0</xdr:rowOff>
    </xdr:from>
    <xdr:to>
      <xdr:col>4</xdr:col>
      <xdr:colOff>314325</xdr:colOff>
      <xdr:row>24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14525" y="6124575"/>
          <a:ext cx="19145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(นายโสพิษ  ชาตรี)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409575</xdr:colOff>
      <xdr:row>21</xdr:row>
      <xdr:rowOff>19050</xdr:rowOff>
    </xdr:from>
    <xdr:to>
      <xdr:col>7</xdr:col>
      <xdr:colOff>333375</xdr:colOff>
      <xdr:row>24</xdr:row>
      <xdr:rowOff>28575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24300" y="6143625"/>
          <a:ext cx="19907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(นายไสว    เชื้อจักษ์)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21</xdr:row>
      <xdr:rowOff>0</xdr:rowOff>
    </xdr:from>
    <xdr:to>
      <xdr:col>10</xdr:col>
      <xdr:colOff>104775</xdr:colOff>
      <xdr:row>24</xdr:row>
      <xdr:rowOff>47625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848350" y="6124575"/>
          <a:ext cx="22193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542925</xdr:colOff>
      <xdr:row>20</xdr:row>
      <xdr:rowOff>266700</xdr:rowOff>
    </xdr:from>
    <xdr:to>
      <xdr:col>12</xdr:col>
      <xdr:colOff>9525</xdr:colOff>
      <xdr:row>24</xdr:row>
      <xdr:rowOff>95250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734300" y="6105525"/>
          <a:ext cx="2066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247650</xdr:rowOff>
    </xdr:from>
    <xdr:to>
      <xdr:col>3</xdr:col>
      <xdr:colOff>95250</xdr:colOff>
      <xdr:row>28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486650"/>
          <a:ext cx="21812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47625</xdr:colOff>
      <xdr:row>24</xdr:row>
      <xdr:rowOff>257175</xdr:rowOff>
    </xdr:from>
    <xdr:to>
      <xdr:col>5</xdr:col>
      <xdr:colOff>104775</xdr:colOff>
      <xdr:row>27</xdr:row>
      <xdr:rowOff>257175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143125" y="7496175"/>
          <a:ext cx="19431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(นายโสพิษ  ชาตรี)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485775</xdr:colOff>
      <xdr:row>24</xdr:row>
      <xdr:rowOff>266700</xdr:rowOff>
    </xdr:from>
    <xdr:to>
      <xdr:col>7</xdr:col>
      <xdr:colOff>714375</xdr:colOff>
      <xdr:row>27</xdr:row>
      <xdr:rowOff>276225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67225" y="7505700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(นายไสว   เชื้อจักษ์)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419100</xdr:colOff>
      <xdr:row>28</xdr:row>
      <xdr:rowOff>133350</xdr:rowOff>
    </xdr:from>
    <xdr:to>
      <xdr:col>4</xdr:col>
      <xdr:colOff>352425</xdr:colOff>
      <xdr:row>31</xdr:row>
      <xdr:rowOff>161925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895350" y="8591550"/>
          <a:ext cx="22479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1209675</xdr:colOff>
      <xdr:row>28</xdr:row>
      <xdr:rowOff>133350</xdr:rowOff>
    </xdr:from>
    <xdr:to>
      <xdr:col>7</xdr:col>
      <xdr:colOff>371475</xdr:colOff>
      <xdr:row>31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81450" y="8591550"/>
          <a:ext cx="21812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19" workbookViewId="0">
      <selection activeCell="A19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2" t="s">
        <v>55</v>
      </c>
      <c r="B1" s="142"/>
      <c r="C1" s="142"/>
      <c r="D1" s="142"/>
      <c r="E1" s="142"/>
      <c r="F1" s="142"/>
      <c r="G1" s="142"/>
      <c r="H1" s="81" t="s">
        <v>0</v>
      </c>
    </row>
    <row r="2" spans="1:8" s="47" customFormat="1" ht="27.75" customHeight="1">
      <c r="A2" s="46" t="s">
        <v>82</v>
      </c>
      <c r="B2" s="87" t="s">
        <v>100</v>
      </c>
      <c r="C2" s="87"/>
      <c r="D2" s="87"/>
      <c r="E2" s="87"/>
      <c r="F2" s="87"/>
      <c r="G2" s="87"/>
    </row>
    <row r="3" spans="1:8" s="47" customFormat="1" ht="27.75" customHeight="1">
      <c r="A3" s="46" t="s">
        <v>93</v>
      </c>
      <c r="B3" s="46"/>
      <c r="C3" s="3" t="s">
        <v>98</v>
      </c>
      <c r="D3" s="82"/>
      <c r="E3" s="82"/>
      <c r="F3" s="82"/>
      <c r="G3" s="82"/>
      <c r="H3" s="82"/>
    </row>
    <row r="4" spans="1:8" s="47" customFormat="1" ht="23.25">
      <c r="A4" s="46" t="s">
        <v>41</v>
      </c>
      <c r="B4" s="46"/>
      <c r="C4" s="47" t="s">
        <v>70</v>
      </c>
      <c r="D4" s="82" t="s">
        <v>71</v>
      </c>
    </row>
    <row r="5" spans="1:8" s="47" customFormat="1" ht="23.25">
      <c r="A5" s="46" t="s">
        <v>43</v>
      </c>
      <c r="B5" s="46"/>
      <c r="C5" s="47" t="s">
        <v>44</v>
      </c>
    </row>
    <row r="6" spans="1:8" s="47" customFormat="1" ht="23.25">
      <c r="A6" s="46" t="s">
        <v>83</v>
      </c>
      <c r="B6" s="46"/>
      <c r="D6" s="47" t="s">
        <v>85</v>
      </c>
    </row>
    <row r="7" spans="1:8" s="47" customFormat="1" ht="23.25">
      <c r="A7" s="46" t="s">
        <v>1</v>
      </c>
      <c r="B7" s="46"/>
    </row>
    <row r="8" spans="1:8" s="47" customFormat="1" ht="23.25">
      <c r="A8" s="46" t="s">
        <v>84</v>
      </c>
      <c r="B8" s="46"/>
      <c r="D8" s="47" t="s">
        <v>52</v>
      </c>
    </row>
    <row r="9" spans="1:8" s="47" customFormat="1" ht="23.25">
      <c r="A9" s="46" t="s">
        <v>86</v>
      </c>
      <c r="B9" s="46"/>
      <c r="D9" s="83"/>
    </row>
    <row r="10" spans="1:8" s="47" customFormat="1" ht="23.25">
      <c r="A10" s="88" t="s">
        <v>2</v>
      </c>
      <c r="B10" s="136" t="s">
        <v>3</v>
      </c>
      <c r="C10" s="137"/>
      <c r="D10" s="138"/>
      <c r="E10" s="88" t="s">
        <v>4</v>
      </c>
      <c r="F10" s="143" t="s">
        <v>5</v>
      </c>
      <c r="G10" s="88" t="s">
        <v>6</v>
      </c>
      <c r="H10" s="143" t="s">
        <v>7</v>
      </c>
    </row>
    <row r="11" spans="1:8" s="47" customFormat="1" ht="23.25">
      <c r="A11" s="51" t="s">
        <v>8</v>
      </c>
      <c r="B11" s="139"/>
      <c r="C11" s="140"/>
      <c r="D11" s="141"/>
      <c r="E11" s="51" t="s">
        <v>9</v>
      </c>
      <c r="F11" s="144"/>
      <c r="G11" s="51" t="s">
        <v>9</v>
      </c>
      <c r="H11" s="144"/>
    </row>
    <row r="12" spans="1:8" s="47" customFormat="1" ht="23.25">
      <c r="A12" s="52">
        <v>1</v>
      </c>
      <c r="B12" s="89" t="s">
        <v>10</v>
      </c>
      <c r="C12" s="90"/>
      <c r="D12" s="91"/>
      <c r="E12" s="92">
        <f>ปร.4!K20</f>
        <v>50045</v>
      </c>
      <c r="F12" s="93">
        <v>1.2734000000000001</v>
      </c>
      <c r="G12" s="92">
        <f>F12*E12</f>
        <v>63727.303000000007</v>
      </c>
      <c r="H12" s="52" t="s">
        <v>94</v>
      </c>
    </row>
    <row r="13" spans="1:8" s="47" customFormat="1" ht="23.25">
      <c r="A13" s="52">
        <v>2</v>
      </c>
      <c r="B13" s="89" t="s">
        <v>11</v>
      </c>
      <c r="C13" s="90"/>
      <c r="D13" s="91"/>
      <c r="E13" s="92"/>
      <c r="F13" s="93"/>
      <c r="G13" s="92"/>
      <c r="H13" s="94"/>
    </row>
    <row r="14" spans="1:8" s="47" customFormat="1" ht="23.25">
      <c r="A14" s="52">
        <v>3</v>
      </c>
      <c r="B14" s="89" t="s">
        <v>12</v>
      </c>
      <c r="C14" s="90"/>
      <c r="D14" s="91"/>
      <c r="E14" s="94"/>
      <c r="F14" s="94"/>
      <c r="G14" s="95"/>
      <c r="H14" s="94"/>
    </row>
    <row r="15" spans="1:8" s="47" customFormat="1" ht="23.25">
      <c r="A15" s="52">
        <v>4</v>
      </c>
      <c r="B15" s="89" t="s">
        <v>13</v>
      </c>
      <c r="C15" s="90"/>
      <c r="D15" s="91"/>
      <c r="E15" s="94"/>
      <c r="F15" s="94"/>
      <c r="G15" s="95"/>
      <c r="H15" s="94"/>
    </row>
    <row r="16" spans="1:8" s="47" customFormat="1" ht="23.25">
      <c r="A16" s="94"/>
      <c r="B16" s="89" t="s">
        <v>47</v>
      </c>
      <c r="C16" s="90"/>
      <c r="D16" s="91"/>
      <c r="E16" s="94"/>
      <c r="F16" s="94"/>
      <c r="G16" s="96"/>
      <c r="H16" s="94"/>
    </row>
    <row r="17" spans="1:8" s="47" customFormat="1" ht="23.25">
      <c r="A17" s="94"/>
      <c r="B17" s="89" t="s">
        <v>48</v>
      </c>
      <c r="C17" s="90"/>
      <c r="D17" s="91"/>
      <c r="E17" s="94"/>
      <c r="F17" s="94"/>
      <c r="G17" s="96"/>
      <c r="H17" s="94"/>
    </row>
    <row r="18" spans="1:8" s="47" customFormat="1" ht="23.25">
      <c r="A18" s="94"/>
      <c r="B18" s="89" t="s">
        <v>56</v>
      </c>
      <c r="C18" s="90"/>
      <c r="D18" s="91"/>
      <c r="E18" s="94"/>
      <c r="F18" s="94"/>
      <c r="G18" s="96"/>
      <c r="H18" s="94"/>
    </row>
    <row r="19" spans="1:8" s="47" customFormat="1" ht="23.25">
      <c r="A19" s="94"/>
      <c r="B19" s="89" t="s">
        <v>14</v>
      </c>
      <c r="C19" s="90"/>
      <c r="D19" s="97"/>
      <c r="E19" s="98"/>
      <c r="F19" s="99"/>
      <c r="G19" s="92">
        <f>SUM(G12:G18)</f>
        <v>63727.303000000007</v>
      </c>
      <c r="H19" s="94"/>
    </row>
    <row r="20" spans="1:8" s="47" customFormat="1" ht="23.25">
      <c r="A20" s="94"/>
      <c r="B20" s="100" t="s">
        <v>15</v>
      </c>
      <c r="C20" s="90"/>
      <c r="D20" s="101"/>
      <c r="E20" s="101"/>
      <c r="F20" s="101"/>
      <c r="G20" s="102">
        <v>63700</v>
      </c>
      <c r="H20" s="103"/>
    </row>
    <row r="21" spans="1:8" s="47" customFormat="1" ht="23.25">
      <c r="A21" s="94"/>
      <c r="B21" s="104" t="s">
        <v>16</v>
      </c>
      <c r="C21" s="90"/>
      <c r="D21" s="98"/>
      <c r="E21" s="105" t="str">
        <f>BAHTTEXT(G20)</f>
        <v>หกหมื่นสามพันเจ็ดร้อยบาทถ้วน</v>
      </c>
      <c r="F21" s="98"/>
      <c r="G21" s="98"/>
      <c r="H21" s="99"/>
    </row>
    <row r="22" spans="1:8" s="47" customFormat="1" ht="23.25">
      <c r="A22" s="94"/>
      <c r="B22" s="104" t="s">
        <v>17</v>
      </c>
      <c r="C22" s="90"/>
      <c r="D22" s="102">
        <v>680</v>
      </c>
      <c r="E22" s="98" t="s">
        <v>18</v>
      </c>
      <c r="F22" s="98"/>
      <c r="G22" s="98"/>
      <c r="H22" s="99"/>
    </row>
    <row r="23" spans="1:8" s="47" customFormat="1" ht="23.25">
      <c r="A23" s="94"/>
      <c r="B23" s="104" t="s">
        <v>19</v>
      </c>
      <c r="C23" s="90"/>
      <c r="D23" s="106">
        <v>0</v>
      </c>
      <c r="E23" s="98" t="s">
        <v>20</v>
      </c>
      <c r="F23" s="98"/>
      <c r="G23" s="98"/>
      <c r="H23" s="99"/>
    </row>
    <row r="24" spans="1:8" s="47" customFormat="1" ht="23.25"/>
    <row r="25" spans="1:8" s="47" customFormat="1" ht="23.25">
      <c r="B25" s="47" t="s">
        <v>21</v>
      </c>
      <c r="F25" s="47" t="s">
        <v>22</v>
      </c>
    </row>
    <row r="26" spans="1:8" s="47" customFormat="1" ht="23.25">
      <c r="B26" s="47" t="s">
        <v>23</v>
      </c>
      <c r="F26" s="47" t="s">
        <v>87</v>
      </c>
    </row>
    <row r="27" spans="1:8" s="47" customFormat="1" ht="23.25">
      <c r="B27" s="47" t="s">
        <v>45</v>
      </c>
      <c r="F27" s="47" t="s">
        <v>88</v>
      </c>
    </row>
    <row r="28" spans="1:8" s="47" customFormat="1" ht="23.25"/>
    <row r="29" spans="1:8" s="47" customFormat="1" ht="23.25">
      <c r="B29" s="47" t="s">
        <v>24</v>
      </c>
      <c r="F29" s="47" t="s">
        <v>25</v>
      </c>
    </row>
    <row r="30" spans="1:8" s="47" customFormat="1" ht="23.25">
      <c r="B30" s="47" t="s">
        <v>89</v>
      </c>
      <c r="F30" s="47" t="s">
        <v>90</v>
      </c>
    </row>
    <row r="31" spans="1:8" s="47" customFormat="1" ht="23.25">
      <c r="B31" s="47" t="s">
        <v>91</v>
      </c>
      <c r="F31" s="47" t="s">
        <v>92</v>
      </c>
    </row>
    <row r="32" spans="1:8" s="47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zoomScaleSheetLayoutView="100" workbookViewId="0">
      <selection activeCell="C2" sqref="C2"/>
    </sheetView>
  </sheetViews>
  <sheetFormatPr defaultRowHeight="22.5" customHeight="1"/>
  <cols>
    <col min="1" max="1" width="7" style="47" customWidth="1"/>
    <col min="2" max="3" width="6.75" style="47" customWidth="1"/>
    <col min="4" max="4" width="25.625" style="47" customWidth="1"/>
    <col min="5" max="5" width="9" style="48"/>
    <col min="6" max="6" width="8" style="47" customWidth="1"/>
    <col min="7" max="7" width="10.125" style="47" customWidth="1"/>
    <col min="8" max="8" width="10.875" style="47" customWidth="1"/>
    <col min="9" max="9" width="10.25" style="47" customWidth="1"/>
    <col min="10" max="10" width="10.125" style="47" customWidth="1"/>
    <col min="11" max="11" width="14" style="47" customWidth="1"/>
    <col min="12" max="12" width="8.875" style="47" customWidth="1"/>
    <col min="13" max="16384" width="9" style="47"/>
  </cols>
  <sheetData>
    <row r="1" spans="1:12" ht="22.5" customHeight="1">
      <c r="A1" s="46" t="s">
        <v>69</v>
      </c>
      <c r="C1" s="47" t="s">
        <v>97</v>
      </c>
      <c r="K1" s="159" t="s">
        <v>51</v>
      </c>
      <c r="L1" s="159"/>
    </row>
    <row r="2" spans="1:12" ht="22.5" customHeight="1">
      <c r="A2" s="46" t="s">
        <v>66</v>
      </c>
      <c r="C2" s="3" t="s">
        <v>98</v>
      </c>
      <c r="F2" s="46"/>
      <c r="H2" s="46" t="s">
        <v>1</v>
      </c>
      <c r="K2" s="159" t="s">
        <v>26</v>
      </c>
      <c r="L2" s="159"/>
    </row>
    <row r="3" spans="1:12" ht="22.5" customHeight="1">
      <c r="A3" s="46" t="s">
        <v>67</v>
      </c>
      <c r="C3" s="47" t="s">
        <v>72</v>
      </c>
      <c r="F3" s="46"/>
      <c r="H3" s="46" t="s">
        <v>41</v>
      </c>
      <c r="I3" s="47" t="s">
        <v>70</v>
      </c>
      <c r="J3" s="47" t="s">
        <v>71</v>
      </c>
    </row>
    <row r="4" spans="1:12" ht="22.5" customHeight="1">
      <c r="A4" s="46" t="s">
        <v>68</v>
      </c>
      <c r="C4" s="47" t="s">
        <v>42</v>
      </c>
      <c r="F4" s="46"/>
      <c r="H4" s="47" t="s">
        <v>73</v>
      </c>
    </row>
    <row r="5" spans="1:12" s="50" customFormat="1" ht="22.5" customHeight="1">
      <c r="A5" s="143" t="s">
        <v>27</v>
      </c>
      <c r="B5" s="136" t="s">
        <v>3</v>
      </c>
      <c r="C5" s="137"/>
      <c r="D5" s="138"/>
      <c r="E5" s="155" t="s">
        <v>28</v>
      </c>
      <c r="F5" s="143" t="s">
        <v>29</v>
      </c>
      <c r="G5" s="157" t="s">
        <v>30</v>
      </c>
      <c r="H5" s="158"/>
      <c r="I5" s="157" t="s">
        <v>31</v>
      </c>
      <c r="J5" s="158"/>
      <c r="K5" s="49" t="s">
        <v>40</v>
      </c>
      <c r="L5" s="143" t="s">
        <v>7</v>
      </c>
    </row>
    <row r="6" spans="1:12" s="50" customFormat="1" ht="22.5" customHeight="1">
      <c r="A6" s="144"/>
      <c r="B6" s="139"/>
      <c r="C6" s="140"/>
      <c r="D6" s="141"/>
      <c r="E6" s="156" t="s">
        <v>28</v>
      </c>
      <c r="F6" s="144" t="s">
        <v>29</v>
      </c>
      <c r="G6" s="51" t="s">
        <v>32</v>
      </c>
      <c r="H6" s="52" t="s">
        <v>33</v>
      </c>
      <c r="I6" s="51" t="s">
        <v>32</v>
      </c>
      <c r="J6" s="51" t="s">
        <v>33</v>
      </c>
      <c r="K6" s="53" t="s">
        <v>39</v>
      </c>
      <c r="L6" s="144"/>
    </row>
    <row r="7" spans="1:12" s="50" customFormat="1" ht="23.25" customHeight="1">
      <c r="A7" s="54"/>
      <c r="B7" s="151" t="s">
        <v>49</v>
      </c>
      <c r="C7" s="152"/>
      <c r="D7" s="153"/>
      <c r="E7" s="55"/>
      <c r="F7" s="54"/>
      <c r="G7" s="56"/>
      <c r="H7" s="57"/>
      <c r="I7" s="58"/>
      <c r="J7" s="59"/>
      <c r="K7" s="60"/>
      <c r="L7" s="54"/>
    </row>
    <row r="8" spans="1:12" ht="23.25" customHeight="1">
      <c r="A8" s="61">
        <v>1</v>
      </c>
      <c r="B8" s="62" t="s">
        <v>74</v>
      </c>
      <c r="C8" s="79"/>
      <c r="D8" s="63"/>
      <c r="E8" s="64">
        <v>170</v>
      </c>
      <c r="F8" s="61" t="s">
        <v>34</v>
      </c>
      <c r="G8" s="65">
        <v>175</v>
      </c>
      <c r="H8" s="66">
        <f t="shared" ref="H8:H14" si="0">G8*E8</f>
        <v>29750</v>
      </c>
      <c r="I8" s="67">
        <v>72</v>
      </c>
      <c r="J8" s="68">
        <f>I8*E8</f>
        <v>12240</v>
      </c>
      <c r="K8" s="68">
        <f>J8+H8</f>
        <v>41990</v>
      </c>
      <c r="L8" s="20"/>
    </row>
    <row r="9" spans="1:12" ht="23.25" customHeight="1">
      <c r="A9" s="61">
        <v>2</v>
      </c>
      <c r="B9" s="62" t="s">
        <v>75</v>
      </c>
      <c r="C9" s="79"/>
      <c r="D9" s="63"/>
      <c r="E9" s="64">
        <v>15</v>
      </c>
      <c r="F9" s="61" t="s">
        <v>35</v>
      </c>
      <c r="G9" s="65">
        <v>89</v>
      </c>
      <c r="H9" s="66">
        <f t="shared" ref="H9" si="1">G9*E9</f>
        <v>1335</v>
      </c>
      <c r="I9" s="67">
        <v>0</v>
      </c>
      <c r="J9" s="68">
        <v>0</v>
      </c>
      <c r="K9" s="68">
        <f>H9</f>
        <v>1335</v>
      </c>
      <c r="L9" s="20"/>
    </row>
    <row r="10" spans="1:12" ht="23.25" customHeight="1">
      <c r="A10" s="61">
        <v>3</v>
      </c>
      <c r="B10" s="129" t="s">
        <v>101</v>
      </c>
      <c r="C10" s="123"/>
      <c r="D10" s="124"/>
      <c r="E10" s="64">
        <v>1</v>
      </c>
      <c r="F10" s="61" t="s">
        <v>36</v>
      </c>
      <c r="G10" s="65">
        <v>2500</v>
      </c>
      <c r="H10" s="66">
        <f>G10*E10</f>
        <v>2500</v>
      </c>
      <c r="I10" s="67">
        <v>0</v>
      </c>
      <c r="J10" s="68">
        <v>0</v>
      </c>
      <c r="K10" s="68">
        <f>H10</f>
        <v>2500</v>
      </c>
      <c r="L10" s="128" t="s">
        <v>99</v>
      </c>
    </row>
    <row r="11" spans="1:12" ht="23.25" customHeight="1">
      <c r="A11" s="61">
        <v>4</v>
      </c>
      <c r="B11" s="84" t="s">
        <v>62</v>
      </c>
      <c r="C11" s="85"/>
      <c r="D11" s="86"/>
      <c r="E11" s="64">
        <v>5</v>
      </c>
      <c r="F11" s="61" t="s">
        <v>35</v>
      </c>
      <c r="G11" s="65">
        <v>59</v>
      </c>
      <c r="H11" s="66">
        <f t="shared" ref="H11" si="2">G11*E11</f>
        <v>295</v>
      </c>
      <c r="I11" s="67">
        <v>0</v>
      </c>
      <c r="J11" s="68">
        <v>0</v>
      </c>
      <c r="K11" s="68">
        <f>H11</f>
        <v>295</v>
      </c>
      <c r="L11" s="20"/>
    </row>
    <row r="12" spans="1:12" ht="23.25" customHeight="1">
      <c r="A12" s="61">
        <v>5</v>
      </c>
      <c r="B12" s="112" t="s">
        <v>95</v>
      </c>
      <c r="C12" s="113"/>
      <c r="D12" s="114"/>
      <c r="E12" s="64">
        <v>1</v>
      </c>
      <c r="F12" s="61" t="s">
        <v>35</v>
      </c>
      <c r="G12" s="65">
        <v>1048</v>
      </c>
      <c r="H12" s="66">
        <f>G12*E12</f>
        <v>1048</v>
      </c>
      <c r="I12" s="67"/>
      <c r="J12" s="68"/>
      <c r="K12" s="68"/>
      <c r="L12" s="20"/>
    </row>
    <row r="13" spans="1:12" ht="23.25" customHeight="1">
      <c r="A13" s="61">
        <v>6</v>
      </c>
      <c r="B13" s="148" t="s">
        <v>76</v>
      </c>
      <c r="C13" s="149"/>
      <c r="D13" s="150"/>
      <c r="E13" s="64">
        <v>2</v>
      </c>
      <c r="F13" s="61" t="s">
        <v>34</v>
      </c>
      <c r="G13" s="65">
        <v>38</v>
      </c>
      <c r="H13" s="66">
        <f t="shared" si="0"/>
        <v>76</v>
      </c>
      <c r="I13" s="69">
        <v>0</v>
      </c>
      <c r="J13" s="68">
        <f t="shared" ref="J13:J14" si="3">I13*E13</f>
        <v>0</v>
      </c>
      <c r="K13" s="68">
        <f>J13+H13</f>
        <v>76</v>
      </c>
      <c r="L13" s="20"/>
    </row>
    <row r="14" spans="1:12" ht="23.25" customHeight="1">
      <c r="A14" s="61">
        <v>7</v>
      </c>
      <c r="B14" s="148" t="s">
        <v>96</v>
      </c>
      <c r="C14" s="149"/>
      <c r="D14" s="150"/>
      <c r="E14" s="64">
        <v>2</v>
      </c>
      <c r="F14" s="61" t="s">
        <v>35</v>
      </c>
      <c r="G14" s="65">
        <v>10</v>
      </c>
      <c r="H14" s="66">
        <f t="shared" si="0"/>
        <v>20</v>
      </c>
      <c r="I14" s="69">
        <v>0</v>
      </c>
      <c r="J14" s="68">
        <f t="shared" si="3"/>
        <v>0</v>
      </c>
      <c r="K14" s="68">
        <f>SUM(H14+J14)</f>
        <v>20</v>
      </c>
      <c r="L14" s="61"/>
    </row>
    <row r="15" spans="1:12" ht="23.25" customHeight="1">
      <c r="A15" s="61">
        <v>8</v>
      </c>
      <c r="B15" s="148" t="s">
        <v>77</v>
      </c>
      <c r="C15" s="149"/>
      <c r="D15" s="150"/>
      <c r="E15" s="64">
        <v>15</v>
      </c>
      <c r="F15" s="61" t="s">
        <v>35</v>
      </c>
      <c r="G15" s="65">
        <v>3</v>
      </c>
      <c r="H15" s="66">
        <f t="shared" ref="H15" si="4">G15*E15</f>
        <v>45</v>
      </c>
      <c r="I15" s="69">
        <v>0</v>
      </c>
      <c r="J15" s="68">
        <f t="shared" ref="J15" si="5">I15*E15</f>
        <v>0</v>
      </c>
      <c r="K15" s="68">
        <f>SUM(H15+J15)</f>
        <v>45</v>
      </c>
      <c r="L15" s="125"/>
    </row>
    <row r="16" spans="1:12" s="70" customFormat="1" ht="23.25" customHeight="1">
      <c r="A16" s="61">
        <v>9</v>
      </c>
      <c r="B16" s="154" t="s">
        <v>57</v>
      </c>
      <c r="C16" s="154"/>
      <c r="D16" s="154"/>
      <c r="E16" s="108">
        <v>2</v>
      </c>
      <c r="F16" s="107" t="s">
        <v>37</v>
      </c>
      <c r="G16" s="108">
        <v>122</v>
      </c>
      <c r="H16" s="108">
        <f>G16*E16</f>
        <v>244</v>
      </c>
      <c r="I16" s="109">
        <v>0</v>
      </c>
      <c r="J16" s="110">
        <f>I16*E16</f>
        <v>0</v>
      </c>
      <c r="K16" s="110">
        <f>J16+H16</f>
        <v>244</v>
      </c>
      <c r="L16" s="107"/>
    </row>
    <row r="17" spans="1:12" s="70" customFormat="1" ht="23.25" customHeight="1">
      <c r="A17" s="61">
        <v>10</v>
      </c>
      <c r="B17" s="115" t="s">
        <v>58</v>
      </c>
      <c r="C17" s="127"/>
      <c r="D17" s="126"/>
      <c r="E17" s="108">
        <v>2</v>
      </c>
      <c r="F17" s="107" t="s">
        <v>50</v>
      </c>
      <c r="G17" s="108">
        <v>20</v>
      </c>
      <c r="H17" s="108">
        <f>G17*E17</f>
        <v>40</v>
      </c>
      <c r="I17" s="109">
        <v>0</v>
      </c>
      <c r="J17" s="110">
        <f>I17*E17</f>
        <v>0</v>
      </c>
      <c r="K17" s="110">
        <f>J17+H17</f>
        <v>40</v>
      </c>
      <c r="L17" s="107"/>
    </row>
    <row r="18" spans="1:12" s="70" customFormat="1" ht="23.25" customHeight="1">
      <c r="A18" s="61">
        <v>11</v>
      </c>
      <c r="B18" s="111" t="s">
        <v>78</v>
      </c>
      <c r="C18" s="111"/>
      <c r="D18" s="111"/>
      <c r="E18" s="108">
        <v>1</v>
      </c>
      <c r="F18" s="107" t="s">
        <v>36</v>
      </c>
      <c r="G18" s="108">
        <v>1000</v>
      </c>
      <c r="H18" s="108">
        <f>G18*E18</f>
        <v>1000</v>
      </c>
      <c r="I18" s="109">
        <v>0</v>
      </c>
      <c r="J18" s="110">
        <f>I18*E18</f>
        <v>0</v>
      </c>
      <c r="K18" s="110">
        <f>J18+H18</f>
        <v>1000</v>
      </c>
      <c r="L18" s="107" t="s">
        <v>80</v>
      </c>
    </row>
    <row r="19" spans="1:12" s="70" customFormat="1" ht="23.25" customHeight="1">
      <c r="A19" s="61">
        <v>12</v>
      </c>
      <c r="B19" s="111" t="s">
        <v>79</v>
      </c>
      <c r="C19" s="111"/>
      <c r="D19" s="111"/>
      <c r="E19" s="108">
        <v>1</v>
      </c>
      <c r="F19" s="107" t="s">
        <v>36</v>
      </c>
      <c r="G19" s="108">
        <v>2500</v>
      </c>
      <c r="H19" s="108">
        <f>G19*E19</f>
        <v>2500</v>
      </c>
      <c r="I19" s="109">
        <v>0</v>
      </c>
      <c r="J19" s="110">
        <f>I19*E19</f>
        <v>0</v>
      </c>
      <c r="K19" s="110">
        <f>J19+H19</f>
        <v>2500</v>
      </c>
      <c r="L19" s="107" t="s">
        <v>81</v>
      </c>
    </row>
    <row r="20" spans="1:12" ht="22.5" customHeight="1">
      <c r="A20" s="71"/>
      <c r="B20" s="145" t="s">
        <v>38</v>
      </c>
      <c r="C20" s="146"/>
      <c r="D20" s="147"/>
      <c r="E20" s="72"/>
      <c r="F20" s="71"/>
      <c r="G20" s="73"/>
      <c r="H20" s="74"/>
      <c r="I20" s="75"/>
      <c r="J20" s="76"/>
      <c r="K20" s="77">
        <f>SUM(K8:K19)</f>
        <v>50045</v>
      </c>
      <c r="L20" s="78"/>
    </row>
    <row r="21" spans="1:12" s="80" customFormat="1" ht="22.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2" s="80" customFormat="1" ht="22.5" customHeight="1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</row>
    <row r="23" spans="1:12" s="80" customFormat="1" ht="22.5" customHeight="1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2" s="80" customFormat="1" ht="22.5" customHeight="1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2" ht="22.5" customHeight="1">
      <c r="A25" s="46"/>
      <c r="K25" s="159"/>
      <c r="L25" s="159"/>
    </row>
    <row r="26" spans="1:12" ht="22.5" customHeight="1">
      <c r="A26" s="46"/>
      <c r="F26" s="46"/>
      <c r="H26" s="46"/>
      <c r="K26" s="159"/>
      <c r="L26" s="159"/>
    </row>
    <row r="27" spans="1:12" ht="22.5" customHeight="1">
      <c r="A27" s="46"/>
      <c r="F27" s="46"/>
      <c r="H27" s="46"/>
    </row>
    <row r="28" spans="1:12" ht="22.5" customHeight="1">
      <c r="A28" s="46"/>
      <c r="F28" s="46"/>
    </row>
    <row r="29" spans="1:12" s="117" customFormat="1" ht="22.5" customHeight="1">
      <c r="A29" s="162"/>
      <c r="B29" s="162"/>
      <c r="C29" s="162"/>
      <c r="D29" s="162"/>
      <c r="E29" s="163"/>
      <c r="F29" s="162"/>
      <c r="G29" s="161"/>
      <c r="H29" s="161"/>
      <c r="I29" s="161"/>
      <c r="J29" s="161"/>
      <c r="K29" s="116"/>
      <c r="L29" s="162"/>
    </row>
    <row r="30" spans="1:12" s="117" customFormat="1" ht="22.5" customHeight="1">
      <c r="A30" s="162"/>
      <c r="B30" s="162"/>
      <c r="C30" s="162"/>
      <c r="D30" s="162"/>
      <c r="E30" s="163"/>
      <c r="F30" s="162"/>
      <c r="K30" s="116"/>
      <c r="L30" s="162"/>
    </row>
    <row r="31" spans="1:12" s="70" customFormat="1" ht="22.5" customHeight="1">
      <c r="B31" s="161"/>
      <c r="C31" s="161"/>
      <c r="D31" s="161"/>
      <c r="E31" s="118"/>
    </row>
    <row r="32" spans="1:12" s="70" customFormat="1" ht="22.5" customHeight="1">
      <c r="E32" s="118"/>
    </row>
    <row r="33" spans="1:11" s="70" customFormat="1" ht="22.5" customHeight="1">
      <c r="E33" s="118"/>
    </row>
    <row r="34" spans="1:11" s="70" customFormat="1" ht="22.5" customHeight="1">
      <c r="E34" s="118"/>
    </row>
    <row r="35" spans="1:11" s="70" customFormat="1" ht="22.5" customHeight="1">
      <c r="B35" s="161"/>
      <c r="C35" s="161"/>
      <c r="D35" s="161"/>
      <c r="E35" s="118"/>
    </row>
    <row r="36" spans="1:11" s="70" customFormat="1" ht="22.5" customHeight="1">
      <c r="A36" s="117"/>
      <c r="B36" s="160"/>
      <c r="C36" s="160"/>
      <c r="D36" s="160"/>
      <c r="E36" s="119"/>
      <c r="F36" s="117"/>
      <c r="G36" s="119"/>
      <c r="H36" s="120"/>
      <c r="I36" s="117"/>
      <c r="J36" s="121"/>
      <c r="K36" s="122"/>
    </row>
    <row r="37" spans="1:11" s="70" customFormat="1" ht="22.5" customHeight="1">
      <c r="E37" s="118"/>
    </row>
    <row r="38" spans="1:11" s="70" customFormat="1" ht="22.5" customHeight="1">
      <c r="E38" s="118"/>
    </row>
    <row r="40" spans="1:11" s="80" customFormat="1" ht="22.5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</row>
    <row r="41" spans="1:11" s="80" customFormat="1" ht="22.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</row>
    <row r="42" spans="1:11" s="80" customFormat="1" ht="22.5" customHeight="1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</row>
    <row r="43" spans="1:11" s="80" customFormat="1" ht="22.5" customHeight="1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</row>
  </sheetData>
  <mergeCells count="27">
    <mergeCell ref="B36:D36"/>
    <mergeCell ref="B35:D35"/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31:D31"/>
    <mergeCell ref="E5:E6"/>
    <mergeCell ref="F5:F6"/>
    <mergeCell ref="G5:H5"/>
    <mergeCell ref="K1:L1"/>
    <mergeCell ref="K2:L2"/>
    <mergeCell ref="L5:L6"/>
    <mergeCell ref="I5:J5"/>
    <mergeCell ref="B20:D20"/>
    <mergeCell ref="B13:D13"/>
    <mergeCell ref="B14:D14"/>
    <mergeCell ref="A5:A6"/>
    <mergeCell ref="B7:D7"/>
    <mergeCell ref="B5:D6"/>
    <mergeCell ref="B16:D16"/>
    <mergeCell ref="B15:D15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3"/>
  <sheetViews>
    <sheetView topLeftCell="A13" workbookViewId="0">
      <selection activeCell="E18" sqref="E18"/>
    </sheetView>
  </sheetViews>
  <sheetFormatPr defaultRowHeight="22.5" customHeight="1"/>
  <cols>
    <col min="1" max="1" width="7" style="3" customWidth="1"/>
    <col min="2" max="3" width="6.75" style="3" customWidth="1"/>
    <col min="4" max="4" width="25.625" style="3" customWidth="1"/>
    <col min="5" max="5" width="9" style="187"/>
    <col min="6" max="6" width="8" style="3" customWidth="1"/>
    <col min="7" max="7" width="10.125" style="3" customWidth="1"/>
    <col min="8" max="8" width="10.875" style="3" customWidth="1"/>
    <col min="9" max="9" width="10.25" style="3" customWidth="1"/>
    <col min="10" max="10" width="10.125" style="3" customWidth="1"/>
    <col min="11" max="11" width="14" style="3" customWidth="1"/>
    <col min="12" max="12" width="10" style="3" customWidth="1"/>
    <col min="13" max="16384" width="9" style="3"/>
  </cols>
  <sheetData>
    <row r="1" spans="1:12" ht="22.5" customHeight="1">
      <c r="A1" s="186" t="s">
        <v>102</v>
      </c>
      <c r="C1" s="3" t="s">
        <v>97</v>
      </c>
      <c r="K1" s="170" t="s">
        <v>51</v>
      </c>
      <c r="L1" s="170"/>
    </row>
    <row r="2" spans="1:12" ht="22.5" customHeight="1">
      <c r="A2" s="186" t="s">
        <v>103</v>
      </c>
      <c r="C2" s="3" t="s">
        <v>98</v>
      </c>
      <c r="F2" s="186"/>
      <c r="H2" s="186" t="s">
        <v>1</v>
      </c>
      <c r="K2" s="170" t="s">
        <v>26</v>
      </c>
      <c r="L2" s="170"/>
    </row>
    <row r="3" spans="1:12" ht="22.5" customHeight="1">
      <c r="A3" s="186" t="s">
        <v>104</v>
      </c>
      <c r="C3" s="3" t="s">
        <v>72</v>
      </c>
      <c r="F3" s="186"/>
      <c r="H3" s="186" t="s">
        <v>41</v>
      </c>
      <c r="I3" s="3" t="s">
        <v>70</v>
      </c>
      <c r="J3" s="3" t="s">
        <v>71</v>
      </c>
    </row>
    <row r="4" spans="1:12" ht="22.5" customHeight="1">
      <c r="A4" s="186" t="s">
        <v>105</v>
      </c>
      <c r="C4" s="3" t="s">
        <v>42</v>
      </c>
      <c r="F4" s="186"/>
      <c r="H4" s="3" t="s">
        <v>106</v>
      </c>
    </row>
    <row r="5" spans="1:12" s="189" customFormat="1" ht="22.5" customHeight="1">
      <c r="A5" s="172" t="s">
        <v>27</v>
      </c>
      <c r="B5" s="174" t="s">
        <v>3</v>
      </c>
      <c r="C5" s="188"/>
      <c r="D5" s="175"/>
      <c r="E5" s="178" t="s">
        <v>28</v>
      </c>
      <c r="F5" s="172" t="s">
        <v>29</v>
      </c>
      <c r="G5" s="180" t="s">
        <v>30</v>
      </c>
      <c r="H5" s="181"/>
      <c r="I5" s="180" t="s">
        <v>31</v>
      </c>
      <c r="J5" s="181"/>
      <c r="K5" s="133" t="s">
        <v>40</v>
      </c>
      <c r="L5" s="172" t="s">
        <v>7</v>
      </c>
    </row>
    <row r="6" spans="1:12" s="189" customFormat="1" ht="22.5" customHeight="1">
      <c r="A6" s="173"/>
      <c r="B6" s="190"/>
      <c r="C6" s="191"/>
      <c r="D6" s="192"/>
      <c r="E6" s="179" t="s">
        <v>28</v>
      </c>
      <c r="F6" s="173" t="s">
        <v>29</v>
      </c>
      <c r="G6" s="10" t="s">
        <v>32</v>
      </c>
      <c r="H6" s="11" t="s">
        <v>33</v>
      </c>
      <c r="I6" s="10" t="s">
        <v>32</v>
      </c>
      <c r="J6" s="10" t="s">
        <v>33</v>
      </c>
      <c r="K6" s="134" t="s">
        <v>39</v>
      </c>
      <c r="L6" s="173"/>
    </row>
    <row r="7" spans="1:12" s="189" customFormat="1" ht="23.25" customHeight="1">
      <c r="A7" s="13"/>
      <c r="B7" s="182" t="s">
        <v>49</v>
      </c>
      <c r="C7" s="193"/>
      <c r="D7" s="183"/>
      <c r="E7" s="14"/>
      <c r="F7" s="13"/>
      <c r="G7" s="15"/>
      <c r="H7" s="16"/>
      <c r="I7" s="17"/>
      <c r="J7" s="18"/>
      <c r="K7" s="19"/>
      <c r="L7" s="13"/>
    </row>
    <row r="8" spans="1:12" ht="23.25" customHeight="1">
      <c r="A8" s="20">
        <v>1</v>
      </c>
      <c r="B8" s="131" t="s">
        <v>107</v>
      </c>
      <c r="C8" s="194"/>
      <c r="D8" s="132"/>
      <c r="E8" s="21">
        <v>170</v>
      </c>
      <c r="F8" s="20" t="s">
        <v>34</v>
      </c>
      <c r="G8" s="22">
        <v>175</v>
      </c>
      <c r="H8" s="23">
        <f t="shared" ref="H8:H15" si="0">G8*E8</f>
        <v>29750</v>
      </c>
      <c r="I8" s="24">
        <v>65.84</v>
      </c>
      <c r="J8" s="25">
        <v>11192</v>
      </c>
      <c r="K8" s="25">
        <f>J8+H8</f>
        <v>40942</v>
      </c>
      <c r="L8" s="20"/>
    </row>
    <row r="9" spans="1:12" ht="23.25" customHeight="1">
      <c r="A9" s="20">
        <v>2</v>
      </c>
      <c r="B9" s="131" t="s">
        <v>108</v>
      </c>
      <c r="C9" s="194"/>
      <c r="D9" s="132"/>
      <c r="E9" s="21">
        <v>15</v>
      </c>
      <c r="F9" s="20" t="s">
        <v>35</v>
      </c>
      <c r="G9" s="22">
        <v>89</v>
      </c>
      <c r="H9" s="23">
        <f t="shared" si="0"/>
        <v>1335</v>
      </c>
      <c r="I9" s="24">
        <v>0</v>
      </c>
      <c r="J9" s="25">
        <v>0</v>
      </c>
      <c r="K9" s="25">
        <f>H9</f>
        <v>1335</v>
      </c>
      <c r="L9" s="20"/>
    </row>
    <row r="10" spans="1:12" ht="23.25" customHeight="1">
      <c r="A10" s="20">
        <v>3</v>
      </c>
      <c r="B10" s="131" t="s">
        <v>101</v>
      </c>
      <c r="C10" s="194"/>
      <c r="D10" s="132"/>
      <c r="E10" s="21">
        <v>1</v>
      </c>
      <c r="F10" s="20" t="s">
        <v>36</v>
      </c>
      <c r="G10" s="22">
        <v>2500</v>
      </c>
      <c r="H10" s="23">
        <f>G10*E10</f>
        <v>2500</v>
      </c>
      <c r="I10" s="24">
        <v>0</v>
      </c>
      <c r="J10" s="25">
        <v>0</v>
      </c>
      <c r="K10" s="25">
        <f>H10</f>
        <v>2500</v>
      </c>
      <c r="L10" s="215" t="s">
        <v>99</v>
      </c>
    </row>
    <row r="11" spans="1:12" ht="23.25" customHeight="1">
      <c r="A11" s="20">
        <v>4</v>
      </c>
      <c r="B11" s="131" t="s">
        <v>62</v>
      </c>
      <c r="C11" s="194"/>
      <c r="D11" s="132"/>
      <c r="E11" s="21">
        <v>5</v>
      </c>
      <c r="F11" s="20" t="s">
        <v>35</v>
      </c>
      <c r="G11" s="22">
        <v>59</v>
      </c>
      <c r="H11" s="23">
        <f t="shared" ref="H11" si="1">G11*E11</f>
        <v>295</v>
      </c>
      <c r="I11" s="24">
        <v>0</v>
      </c>
      <c r="J11" s="25">
        <v>0</v>
      </c>
      <c r="K11" s="25">
        <f>H11</f>
        <v>295</v>
      </c>
      <c r="L11" s="20"/>
    </row>
    <row r="12" spans="1:12" ht="23.25" customHeight="1">
      <c r="A12" s="20">
        <v>5</v>
      </c>
      <c r="B12" s="131" t="s">
        <v>109</v>
      </c>
      <c r="C12" s="194"/>
      <c r="D12" s="132"/>
      <c r="E12" s="21">
        <v>1</v>
      </c>
      <c r="F12" s="20" t="s">
        <v>35</v>
      </c>
      <c r="G12" s="22">
        <v>1048</v>
      </c>
      <c r="H12" s="23">
        <f>G12*E12</f>
        <v>1048</v>
      </c>
      <c r="I12" s="24">
        <v>0</v>
      </c>
      <c r="J12" s="25">
        <v>0</v>
      </c>
      <c r="K12" s="25">
        <f>H12</f>
        <v>1048</v>
      </c>
      <c r="L12" s="20"/>
    </row>
    <row r="13" spans="1:12" ht="23.25" customHeight="1">
      <c r="A13" s="20">
        <v>6</v>
      </c>
      <c r="B13" s="164" t="s">
        <v>110</v>
      </c>
      <c r="C13" s="195"/>
      <c r="D13" s="165"/>
      <c r="E13" s="21">
        <v>2</v>
      </c>
      <c r="F13" s="20" t="s">
        <v>34</v>
      </c>
      <c r="G13" s="22">
        <v>38</v>
      </c>
      <c r="H13" s="23">
        <f t="shared" si="0"/>
        <v>76</v>
      </c>
      <c r="I13" s="26">
        <v>0</v>
      </c>
      <c r="J13" s="25">
        <f t="shared" ref="J13:J15" si="2">I13*E13</f>
        <v>0</v>
      </c>
      <c r="K13" s="25">
        <f>J13+H13</f>
        <v>76</v>
      </c>
      <c r="L13" s="20"/>
    </row>
    <row r="14" spans="1:12" ht="23.25" customHeight="1">
      <c r="A14" s="20">
        <v>7</v>
      </c>
      <c r="B14" s="164" t="s">
        <v>111</v>
      </c>
      <c r="C14" s="195"/>
      <c r="D14" s="165"/>
      <c r="E14" s="21">
        <v>2</v>
      </c>
      <c r="F14" s="20" t="s">
        <v>35</v>
      </c>
      <c r="G14" s="22">
        <v>10</v>
      </c>
      <c r="H14" s="23">
        <f t="shared" si="0"/>
        <v>20</v>
      </c>
      <c r="I14" s="26">
        <v>0</v>
      </c>
      <c r="J14" s="25">
        <f t="shared" si="2"/>
        <v>0</v>
      </c>
      <c r="K14" s="25">
        <f>SUM(H14+J14)</f>
        <v>20</v>
      </c>
      <c r="L14" s="20"/>
    </row>
    <row r="15" spans="1:12" ht="23.25" customHeight="1">
      <c r="A15" s="20">
        <v>8</v>
      </c>
      <c r="B15" s="164" t="s">
        <v>112</v>
      </c>
      <c r="C15" s="195"/>
      <c r="D15" s="165"/>
      <c r="E15" s="21">
        <v>15</v>
      </c>
      <c r="F15" s="20" t="s">
        <v>35</v>
      </c>
      <c r="G15" s="22">
        <v>3</v>
      </c>
      <c r="H15" s="23">
        <f t="shared" si="0"/>
        <v>45</v>
      </c>
      <c r="I15" s="26">
        <v>0</v>
      </c>
      <c r="J15" s="25">
        <f t="shared" si="2"/>
        <v>0</v>
      </c>
      <c r="K15" s="25">
        <f>SUM(H15+J15)</f>
        <v>45</v>
      </c>
      <c r="L15" s="196"/>
    </row>
    <row r="16" spans="1:12" s="41" customFormat="1" ht="23.25" customHeight="1">
      <c r="A16" s="20">
        <v>9</v>
      </c>
      <c r="B16" s="197" t="s">
        <v>57</v>
      </c>
      <c r="C16" s="197"/>
      <c r="D16" s="197"/>
      <c r="E16" s="198">
        <v>2</v>
      </c>
      <c r="F16" s="199" t="s">
        <v>37</v>
      </c>
      <c r="G16" s="198">
        <v>122</v>
      </c>
      <c r="H16" s="198">
        <f>G16*E16</f>
        <v>244</v>
      </c>
      <c r="I16" s="200">
        <v>0</v>
      </c>
      <c r="J16" s="201">
        <f>I16*E16</f>
        <v>0</v>
      </c>
      <c r="K16" s="201">
        <f>J16+H16</f>
        <v>244</v>
      </c>
      <c r="L16" s="199"/>
    </row>
    <row r="17" spans="1:12" s="41" customFormat="1" ht="23.25" customHeight="1">
      <c r="A17" s="20">
        <v>10</v>
      </c>
      <c r="B17" s="202" t="s">
        <v>58</v>
      </c>
      <c r="C17" s="203"/>
      <c r="D17" s="204"/>
      <c r="E17" s="198">
        <v>2</v>
      </c>
      <c r="F17" s="199" t="s">
        <v>50</v>
      </c>
      <c r="G17" s="198">
        <v>20</v>
      </c>
      <c r="H17" s="198">
        <f>G17*E17</f>
        <v>40</v>
      </c>
      <c r="I17" s="200">
        <v>0</v>
      </c>
      <c r="J17" s="201">
        <f>I17*E17</f>
        <v>0</v>
      </c>
      <c r="K17" s="201">
        <f>J17+H17</f>
        <v>40</v>
      </c>
      <c r="L17" s="199"/>
    </row>
    <row r="18" spans="1:12" s="41" customFormat="1" ht="23.25" customHeight="1">
      <c r="A18" s="20">
        <v>11</v>
      </c>
      <c r="B18" s="202" t="s">
        <v>78</v>
      </c>
      <c r="C18" s="202"/>
      <c r="D18" s="202"/>
      <c r="E18" s="198">
        <v>1</v>
      </c>
      <c r="F18" s="199" t="s">
        <v>36</v>
      </c>
      <c r="G18" s="198">
        <v>1000</v>
      </c>
      <c r="H18" s="198">
        <f>G18*E18</f>
        <v>1000</v>
      </c>
      <c r="I18" s="200">
        <v>0</v>
      </c>
      <c r="J18" s="201">
        <f>I18*E18</f>
        <v>0</v>
      </c>
      <c r="K18" s="201">
        <f>J18+H18</f>
        <v>1000</v>
      </c>
      <c r="L18" s="199" t="s">
        <v>80</v>
      </c>
    </row>
    <row r="19" spans="1:12" s="41" customFormat="1" ht="23.25" customHeight="1">
      <c r="A19" s="20">
        <v>12</v>
      </c>
      <c r="B19" s="202" t="s">
        <v>79</v>
      </c>
      <c r="C19" s="202"/>
      <c r="D19" s="202"/>
      <c r="E19" s="198">
        <v>1</v>
      </c>
      <c r="F19" s="199" t="s">
        <v>36</v>
      </c>
      <c r="G19" s="198">
        <v>2500</v>
      </c>
      <c r="H19" s="198">
        <f>G19*E19</f>
        <v>2500</v>
      </c>
      <c r="I19" s="200">
        <v>0</v>
      </c>
      <c r="J19" s="201">
        <f>I19*E19</f>
        <v>0</v>
      </c>
      <c r="K19" s="201">
        <f>J19+H19</f>
        <v>2500</v>
      </c>
      <c r="L19" s="199" t="s">
        <v>81</v>
      </c>
    </row>
    <row r="20" spans="1:12" ht="22.5" customHeight="1">
      <c r="A20" s="27"/>
      <c r="B20" s="166" t="s">
        <v>38</v>
      </c>
      <c r="C20" s="205"/>
      <c r="D20" s="167"/>
      <c r="E20" s="28"/>
      <c r="F20" s="27"/>
      <c r="G20" s="29"/>
      <c r="H20" s="30"/>
      <c r="I20" s="31"/>
      <c r="J20" s="32"/>
      <c r="K20" s="33">
        <f>SUM(K8:K19)</f>
        <v>50045</v>
      </c>
      <c r="L20" s="34"/>
    </row>
    <row r="21" spans="1:12" s="207" customFormat="1" ht="22.5" customHeight="1">
      <c r="A21" s="206" t="s">
        <v>46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</row>
    <row r="22" spans="1:12" s="207" customFormat="1" ht="22.5" customHeight="1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</row>
    <row r="23" spans="1:12" ht="22.5" customHeight="1">
      <c r="A23" s="208"/>
      <c r="B23" s="208"/>
      <c r="C23" s="208"/>
      <c r="D23" s="208"/>
      <c r="E23" s="208"/>
      <c r="F23" s="208"/>
      <c r="G23" s="208"/>
      <c r="H23" s="208"/>
      <c r="I23" s="208"/>
      <c r="J23" s="208"/>
    </row>
    <row r="24" spans="1:12" ht="22.5" customHeight="1">
      <c r="E24" s="3"/>
    </row>
    <row r="25" spans="1:12" ht="22.5" customHeight="1">
      <c r="E25" s="3"/>
      <c r="J25" s="41"/>
    </row>
    <row r="26" spans="1:12" ht="22.5" customHeight="1">
      <c r="A26" s="186"/>
      <c r="F26" s="186"/>
      <c r="H26" s="186"/>
      <c r="K26" s="170"/>
      <c r="L26" s="170"/>
    </row>
    <row r="27" spans="1:12" ht="22.5" customHeight="1">
      <c r="A27" s="186"/>
      <c r="F27" s="186"/>
      <c r="H27" s="186"/>
    </row>
    <row r="28" spans="1:12" ht="22.5" customHeight="1">
      <c r="A28" s="186"/>
      <c r="F28" s="186"/>
    </row>
    <row r="29" spans="1:12" s="35" customFormat="1" ht="22.5" customHeight="1">
      <c r="A29" s="209"/>
      <c r="B29" s="209"/>
      <c r="C29" s="209"/>
      <c r="D29" s="209"/>
      <c r="E29" s="210"/>
      <c r="F29" s="209"/>
      <c r="G29" s="211"/>
      <c r="H29" s="211"/>
      <c r="I29" s="211"/>
      <c r="J29" s="211"/>
      <c r="K29" s="212"/>
      <c r="L29" s="209"/>
    </row>
    <row r="30" spans="1:12" s="35" customFormat="1" ht="22.5" customHeight="1">
      <c r="A30" s="209"/>
      <c r="B30" s="209"/>
      <c r="C30" s="209"/>
      <c r="D30" s="209"/>
      <c r="E30" s="210"/>
      <c r="F30" s="209"/>
      <c r="K30" s="212"/>
      <c r="L30" s="209"/>
    </row>
    <row r="31" spans="1:12" s="41" customFormat="1" ht="22.5" customHeight="1">
      <c r="B31" s="211"/>
      <c r="C31" s="211"/>
      <c r="D31" s="211"/>
      <c r="E31" s="213"/>
    </row>
    <row r="32" spans="1:12" s="41" customFormat="1" ht="22.5" customHeight="1">
      <c r="E32" s="213"/>
    </row>
    <row r="33" spans="1:11" s="41" customFormat="1" ht="21.75">
      <c r="E33" s="213"/>
    </row>
    <row r="34" spans="1:11" s="41" customFormat="1" ht="21.75">
      <c r="E34" s="213"/>
    </row>
    <row r="35" spans="1:11" s="41" customFormat="1" ht="21.75">
      <c r="B35" s="211"/>
      <c r="C35" s="211"/>
      <c r="D35" s="211"/>
      <c r="E35" s="213"/>
    </row>
    <row r="36" spans="1:11" s="41" customFormat="1" ht="21.75">
      <c r="A36" s="35"/>
      <c r="B36" s="214"/>
      <c r="C36" s="214"/>
      <c r="D36" s="214"/>
      <c r="E36" s="37"/>
      <c r="F36" s="35"/>
      <c r="G36" s="37"/>
      <c r="H36" s="135"/>
      <c r="I36" s="35"/>
      <c r="J36" s="39"/>
      <c r="K36" s="40"/>
    </row>
    <row r="37" spans="1:11" s="41" customFormat="1" ht="21.75">
      <c r="E37" s="213"/>
    </row>
    <row r="38" spans="1:11" s="41" customFormat="1" ht="21.75">
      <c r="E38" s="213"/>
    </row>
    <row r="40" spans="1:11" s="207" customFormat="1" ht="21.7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s="207" customFormat="1" ht="21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s="207" customFormat="1" ht="21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s="207" customFormat="1" ht="21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mergeCells count="27">
    <mergeCell ref="B31:D31"/>
    <mergeCell ref="B35:D35"/>
    <mergeCell ref="B36:D36"/>
    <mergeCell ref="A21:L21"/>
    <mergeCell ref="K26:L26"/>
    <mergeCell ref="A29:A30"/>
    <mergeCell ref="B29:D30"/>
    <mergeCell ref="E29:E30"/>
    <mergeCell ref="F29:F30"/>
    <mergeCell ref="G29:H29"/>
    <mergeCell ref="I29:J29"/>
    <mergeCell ref="L29:L30"/>
    <mergeCell ref="B7:D7"/>
    <mergeCell ref="B13:D13"/>
    <mergeCell ref="B14:D14"/>
    <mergeCell ref="B15:D15"/>
    <mergeCell ref="B16:D16"/>
    <mergeCell ref="B20:D20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23" top="0.18" bottom="0.17" header="0.17" footer="0.17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G7" sqref="G7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2" t="s">
        <v>55</v>
      </c>
      <c r="B1" s="142"/>
      <c r="C1" s="142"/>
      <c r="D1" s="142"/>
      <c r="E1" s="142"/>
      <c r="F1" s="142"/>
      <c r="G1" s="142"/>
      <c r="H1" s="130" t="s">
        <v>0</v>
      </c>
    </row>
    <row r="2" spans="1:8" s="47" customFormat="1" ht="27.75" customHeight="1">
      <c r="A2" s="46" t="s">
        <v>82</v>
      </c>
      <c r="B2" s="87" t="s">
        <v>100</v>
      </c>
      <c r="C2" s="87"/>
      <c r="D2" s="87"/>
      <c r="E2" s="87"/>
      <c r="F2" s="87"/>
      <c r="G2" s="87"/>
    </row>
    <row r="3" spans="1:8" s="47" customFormat="1" ht="27.75" customHeight="1">
      <c r="A3" s="46" t="s">
        <v>93</v>
      </c>
      <c r="B3" s="46"/>
      <c r="C3" s="3" t="s">
        <v>98</v>
      </c>
      <c r="D3" s="82"/>
      <c r="E3" s="82"/>
      <c r="F3" s="82"/>
      <c r="G3" s="82"/>
      <c r="H3" s="82"/>
    </row>
    <row r="4" spans="1:8" s="47" customFormat="1" ht="23.25">
      <c r="A4" s="46" t="s">
        <v>41</v>
      </c>
      <c r="B4" s="46"/>
      <c r="C4" s="47" t="s">
        <v>70</v>
      </c>
      <c r="D4" s="82" t="s">
        <v>71</v>
      </c>
    </row>
    <row r="5" spans="1:8" s="47" customFormat="1" ht="23.25">
      <c r="A5" s="46" t="s">
        <v>43</v>
      </c>
      <c r="B5" s="46"/>
      <c r="C5" s="47" t="s">
        <v>44</v>
      </c>
    </row>
    <row r="6" spans="1:8" s="47" customFormat="1" ht="23.25">
      <c r="A6" s="46" t="s">
        <v>83</v>
      </c>
      <c r="B6" s="46"/>
      <c r="D6" s="47" t="s">
        <v>85</v>
      </c>
    </row>
    <row r="7" spans="1:8" s="47" customFormat="1" ht="23.25">
      <c r="A7" s="46" t="s">
        <v>1</v>
      </c>
      <c r="B7" s="46"/>
    </row>
    <row r="8" spans="1:8" s="47" customFormat="1" ht="23.25">
      <c r="A8" s="46" t="s">
        <v>84</v>
      </c>
      <c r="B8" s="46"/>
      <c r="D8" s="47" t="s">
        <v>52</v>
      </c>
    </row>
    <row r="9" spans="1:8" s="47" customFormat="1" ht="23.25">
      <c r="A9" s="46" t="s">
        <v>115</v>
      </c>
      <c r="B9" s="46"/>
      <c r="D9" s="83"/>
    </row>
    <row r="10" spans="1:8" s="47" customFormat="1" ht="23.25">
      <c r="A10" s="88" t="s">
        <v>2</v>
      </c>
      <c r="B10" s="136" t="s">
        <v>3</v>
      </c>
      <c r="C10" s="137"/>
      <c r="D10" s="138"/>
      <c r="E10" s="88" t="s">
        <v>4</v>
      </c>
      <c r="F10" s="143" t="s">
        <v>5</v>
      </c>
      <c r="G10" s="88" t="s">
        <v>6</v>
      </c>
      <c r="H10" s="143" t="s">
        <v>7</v>
      </c>
    </row>
    <row r="11" spans="1:8" s="47" customFormat="1" ht="23.25">
      <c r="A11" s="51" t="s">
        <v>8</v>
      </c>
      <c r="B11" s="139"/>
      <c r="C11" s="140"/>
      <c r="D11" s="141"/>
      <c r="E11" s="51" t="s">
        <v>9</v>
      </c>
      <c r="F11" s="144"/>
      <c r="G11" s="51" t="s">
        <v>9</v>
      </c>
      <c r="H11" s="144"/>
    </row>
    <row r="12" spans="1:8" s="47" customFormat="1" ht="23.25">
      <c r="A12" s="52">
        <v>1</v>
      </c>
      <c r="B12" s="89" t="s">
        <v>10</v>
      </c>
      <c r="C12" s="90"/>
      <c r="D12" s="91"/>
      <c r="E12" s="92">
        <f>ราคาปร.4!K20</f>
        <v>50045</v>
      </c>
      <c r="F12" s="93">
        <v>1.2734000000000001</v>
      </c>
      <c r="G12" s="92">
        <f>F12*E12</f>
        <v>63727.303000000007</v>
      </c>
      <c r="H12" s="52" t="s">
        <v>94</v>
      </c>
    </row>
    <row r="13" spans="1:8" s="47" customFormat="1" ht="23.25">
      <c r="A13" s="52">
        <v>2</v>
      </c>
      <c r="B13" s="89" t="s">
        <v>11</v>
      </c>
      <c r="C13" s="90"/>
      <c r="D13" s="91"/>
      <c r="E13" s="92"/>
      <c r="F13" s="93"/>
      <c r="G13" s="92"/>
      <c r="H13" s="94"/>
    </row>
    <row r="14" spans="1:8" s="47" customFormat="1" ht="23.25">
      <c r="A14" s="52">
        <v>3</v>
      </c>
      <c r="B14" s="89" t="s">
        <v>12</v>
      </c>
      <c r="C14" s="90"/>
      <c r="D14" s="91"/>
      <c r="E14" s="94"/>
      <c r="F14" s="94"/>
      <c r="G14" s="95"/>
      <c r="H14" s="94"/>
    </row>
    <row r="15" spans="1:8" s="47" customFormat="1" ht="23.25">
      <c r="A15" s="52">
        <v>4</v>
      </c>
      <c r="B15" s="89" t="s">
        <v>13</v>
      </c>
      <c r="C15" s="90"/>
      <c r="D15" s="91"/>
      <c r="E15" s="94"/>
      <c r="F15" s="94"/>
      <c r="G15" s="95"/>
      <c r="H15" s="94"/>
    </row>
    <row r="16" spans="1:8" s="47" customFormat="1" ht="23.25">
      <c r="A16" s="94"/>
      <c r="B16" s="89" t="s">
        <v>47</v>
      </c>
      <c r="C16" s="90"/>
      <c r="D16" s="91"/>
      <c r="E16" s="94"/>
      <c r="F16" s="94"/>
      <c r="G16" s="96"/>
      <c r="H16" s="94"/>
    </row>
    <row r="17" spans="1:10" s="47" customFormat="1" ht="23.25">
      <c r="A17" s="94"/>
      <c r="B17" s="89" t="s">
        <v>48</v>
      </c>
      <c r="C17" s="90"/>
      <c r="D17" s="91"/>
      <c r="E17" s="94"/>
      <c r="F17" s="94"/>
      <c r="G17" s="96"/>
      <c r="H17" s="94"/>
    </row>
    <row r="18" spans="1:10" s="47" customFormat="1" ht="23.25">
      <c r="A18" s="94"/>
      <c r="B18" s="89" t="s">
        <v>56</v>
      </c>
      <c r="C18" s="90"/>
      <c r="D18" s="91"/>
      <c r="E18" s="94"/>
      <c r="F18" s="94"/>
      <c r="G18" s="96"/>
      <c r="H18" s="94"/>
    </row>
    <row r="19" spans="1:10" s="47" customFormat="1" ht="23.25">
      <c r="A19" s="94"/>
      <c r="B19" s="89" t="s">
        <v>14</v>
      </c>
      <c r="C19" s="90"/>
      <c r="D19" s="97"/>
      <c r="E19" s="98"/>
      <c r="F19" s="99"/>
      <c r="G19" s="92">
        <f>SUM(G12:G18)</f>
        <v>63727.303000000007</v>
      </c>
      <c r="H19" s="94"/>
    </row>
    <row r="20" spans="1:10" s="47" customFormat="1" ht="23.25">
      <c r="A20" s="94"/>
      <c r="B20" s="100" t="s">
        <v>15</v>
      </c>
      <c r="C20" s="90"/>
      <c r="D20" s="101"/>
      <c r="E20" s="101"/>
      <c r="F20" s="101"/>
      <c r="G20" s="102">
        <v>63700</v>
      </c>
      <c r="H20" s="103"/>
    </row>
    <row r="21" spans="1:10" s="47" customFormat="1" ht="23.25">
      <c r="A21" s="94"/>
      <c r="B21" s="104" t="s">
        <v>16</v>
      </c>
      <c r="C21" s="90"/>
      <c r="D21" s="98"/>
      <c r="E21" s="105" t="str">
        <f>BAHTTEXT(G20)</f>
        <v>หกหมื่นสามพันเจ็ดร้อยบาทถ้วน</v>
      </c>
      <c r="F21" s="98"/>
      <c r="G21" s="98"/>
      <c r="H21" s="99"/>
    </row>
    <row r="22" spans="1:10" s="47" customFormat="1" ht="23.25">
      <c r="A22" s="94"/>
      <c r="B22" s="104" t="s">
        <v>17</v>
      </c>
      <c r="C22" s="90"/>
      <c r="D22" s="102">
        <v>680</v>
      </c>
      <c r="E22" s="98" t="s">
        <v>18</v>
      </c>
      <c r="F22" s="98"/>
      <c r="G22" s="98"/>
      <c r="H22" s="99"/>
    </row>
    <row r="23" spans="1:10" s="47" customFormat="1" ht="23.25">
      <c r="A23" s="94"/>
      <c r="B23" s="104" t="s">
        <v>19</v>
      </c>
      <c r="C23" s="90"/>
      <c r="D23" s="106">
        <v>0</v>
      </c>
      <c r="E23" s="98" t="s">
        <v>20</v>
      </c>
      <c r="F23" s="98"/>
      <c r="G23" s="98"/>
      <c r="H23" s="99"/>
    </row>
    <row r="24" spans="1:10" s="47" customFormat="1" ht="23.25">
      <c r="A24" s="184" t="s">
        <v>46</v>
      </c>
      <c r="B24" s="184"/>
      <c r="C24" s="184"/>
      <c r="D24" s="184"/>
      <c r="E24" s="184"/>
      <c r="F24" s="184"/>
      <c r="G24" s="184"/>
      <c r="H24" s="184"/>
    </row>
    <row r="25" spans="1:10" s="47" customFormat="1" ht="26.25">
      <c r="A25" s="185"/>
      <c r="B25" s="185"/>
      <c r="C25" s="185"/>
      <c r="D25" s="185"/>
      <c r="E25" s="185"/>
      <c r="F25" s="185"/>
      <c r="G25" s="185"/>
      <c r="H25" s="185"/>
      <c r="I25" s="185"/>
      <c r="J25" s="185"/>
    </row>
    <row r="26" spans="1:10" s="47" customFormat="1" ht="23.25">
      <c r="J26" s="3"/>
    </row>
    <row r="27" spans="1:10" s="47" customFormat="1" ht="23.25">
      <c r="J27" s="41"/>
    </row>
    <row r="28" spans="1:10" s="47" customFormat="1" ht="23.25">
      <c r="J28" s="41"/>
    </row>
    <row r="29" spans="1:10" s="47" customFormat="1" ht="23.25"/>
    <row r="30" spans="1:10" s="47" customFormat="1" ht="23.25"/>
    <row r="31" spans="1:10" s="47" customFormat="1" ht="23.25"/>
    <row r="32" spans="1:10" s="47" customFormat="1" ht="23.25"/>
  </sheetData>
  <mergeCells count="5">
    <mergeCell ref="A1:G1"/>
    <mergeCell ref="B10:D11"/>
    <mergeCell ref="F10:F11"/>
    <mergeCell ref="H10:H11"/>
    <mergeCell ref="A24:H24"/>
  </mergeCells>
  <pageMargins left="0.7" right="0.26" top="0.75" bottom="0.3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"/>
  <sheetViews>
    <sheetView tabSelected="1" topLeftCell="D1" workbookViewId="0">
      <selection activeCell="G10" sqref="G10"/>
    </sheetView>
  </sheetViews>
  <sheetFormatPr defaultRowHeight="23.25" customHeight="1"/>
  <cols>
    <col min="1" max="1" width="10.125" style="1" customWidth="1"/>
    <col min="2" max="2" width="5.75" style="1" customWidth="1"/>
    <col min="3" max="3" width="32.625" style="1" customWidth="1"/>
    <col min="4" max="5" width="9" style="1"/>
    <col min="6" max="6" width="10.5" style="1" customWidth="1"/>
    <col min="7" max="7" width="10" style="1" customWidth="1"/>
    <col min="8" max="8" width="10.5" style="1" customWidth="1"/>
    <col min="9" max="9" width="9.625" style="1" customWidth="1"/>
    <col min="10" max="10" width="13.125" style="1" customWidth="1"/>
    <col min="11" max="16384" width="9" style="1"/>
  </cols>
  <sheetData>
    <row r="1" spans="1:12" ht="23.25" customHeight="1">
      <c r="A1" s="170" t="s">
        <v>53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2" ht="23.25" customHeight="1">
      <c r="A2" s="2" t="s">
        <v>64</v>
      </c>
      <c r="B2" s="2"/>
      <c r="C2" s="3" t="s">
        <v>113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59</v>
      </c>
      <c r="B3" s="2"/>
      <c r="C3" s="7" t="s">
        <v>60</v>
      </c>
      <c r="D3" s="2"/>
      <c r="E3" s="4"/>
      <c r="F3" s="8"/>
      <c r="G3" s="5"/>
      <c r="H3" s="4"/>
      <c r="I3" s="171"/>
      <c r="J3" s="171"/>
      <c r="K3" s="3"/>
    </row>
    <row r="4" spans="1:12" ht="23.25" customHeight="1">
      <c r="A4" s="2" t="s">
        <v>65</v>
      </c>
      <c r="B4" s="5"/>
      <c r="C4" s="5" t="s">
        <v>61</v>
      </c>
      <c r="D4" s="2"/>
      <c r="E4" s="5"/>
      <c r="F4" s="8"/>
      <c r="G4" s="5"/>
      <c r="H4" s="5"/>
      <c r="I4" s="5"/>
      <c r="J4" s="5"/>
      <c r="K4" s="3"/>
    </row>
    <row r="5" spans="1:12" ht="23.25" customHeight="1">
      <c r="A5" s="172" t="s">
        <v>27</v>
      </c>
      <c r="B5" s="174" t="s">
        <v>3</v>
      </c>
      <c r="C5" s="175"/>
      <c r="D5" s="178" t="s">
        <v>28</v>
      </c>
      <c r="E5" s="172" t="s">
        <v>29</v>
      </c>
      <c r="F5" s="180" t="s">
        <v>30</v>
      </c>
      <c r="G5" s="181"/>
      <c r="H5" s="180" t="s">
        <v>31</v>
      </c>
      <c r="I5" s="181"/>
      <c r="J5" s="9" t="s">
        <v>40</v>
      </c>
      <c r="K5" s="172" t="s">
        <v>7</v>
      </c>
    </row>
    <row r="6" spans="1:12" ht="23.25" customHeight="1">
      <c r="A6" s="173"/>
      <c r="B6" s="176"/>
      <c r="C6" s="177"/>
      <c r="D6" s="179" t="s">
        <v>28</v>
      </c>
      <c r="E6" s="173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73"/>
    </row>
    <row r="7" spans="1:12" s="189" customFormat="1" ht="23.25" customHeight="1">
      <c r="A7" s="216"/>
      <c r="B7" s="217" t="s">
        <v>49</v>
      </c>
      <c r="C7" s="218"/>
      <c r="D7" s="219"/>
      <c r="E7" s="220"/>
      <c r="F7" s="216"/>
      <c r="G7" s="221"/>
      <c r="H7" s="222"/>
      <c r="I7" s="223"/>
      <c r="J7" s="224"/>
      <c r="K7" s="225"/>
      <c r="L7" s="35"/>
    </row>
    <row r="8" spans="1:12" s="3" customFormat="1" ht="23.25" customHeight="1">
      <c r="A8" s="199">
        <v>1</v>
      </c>
      <c r="B8" s="203" t="s">
        <v>107</v>
      </c>
      <c r="C8" s="235"/>
      <c r="D8" s="198">
        <v>170</v>
      </c>
      <c r="E8" s="199" t="s">
        <v>34</v>
      </c>
      <c r="F8" s="236"/>
      <c r="G8" s="198"/>
      <c r="H8" s="237"/>
      <c r="I8" s="201"/>
      <c r="J8" s="201"/>
      <c r="K8" s="199"/>
    </row>
    <row r="9" spans="1:12" s="3" customFormat="1" ht="23.25" customHeight="1">
      <c r="A9" s="199">
        <v>2</v>
      </c>
      <c r="B9" s="203" t="s">
        <v>108</v>
      </c>
      <c r="C9" s="235"/>
      <c r="D9" s="198">
        <v>15</v>
      </c>
      <c r="E9" s="199" t="s">
        <v>35</v>
      </c>
      <c r="F9" s="236"/>
      <c r="G9" s="198"/>
      <c r="H9" s="237"/>
      <c r="I9" s="201"/>
      <c r="J9" s="201"/>
      <c r="K9" s="199"/>
    </row>
    <row r="10" spans="1:12" s="3" customFormat="1" ht="23.25" customHeight="1">
      <c r="A10" s="199">
        <v>3</v>
      </c>
      <c r="B10" s="203" t="s">
        <v>101</v>
      </c>
      <c r="C10" s="235"/>
      <c r="D10" s="198">
        <v>1</v>
      </c>
      <c r="E10" s="199" t="s">
        <v>36</v>
      </c>
      <c r="F10" s="236"/>
      <c r="G10" s="198"/>
      <c r="H10" s="237"/>
      <c r="I10" s="201"/>
      <c r="J10" s="201"/>
      <c r="K10" s="238" t="s">
        <v>99</v>
      </c>
    </row>
    <row r="11" spans="1:12" s="3" customFormat="1" ht="23.25" customHeight="1">
      <c r="A11" s="199">
        <v>4</v>
      </c>
      <c r="B11" s="203" t="s">
        <v>62</v>
      </c>
      <c r="C11" s="235"/>
      <c r="D11" s="198">
        <v>5</v>
      </c>
      <c r="E11" s="199" t="s">
        <v>35</v>
      </c>
      <c r="F11" s="236"/>
      <c r="G11" s="198"/>
      <c r="H11" s="237"/>
      <c r="I11" s="201"/>
      <c r="J11" s="201"/>
      <c r="K11" s="199"/>
    </row>
    <row r="12" spans="1:12" s="3" customFormat="1" ht="23.25" customHeight="1">
      <c r="A12" s="199">
        <v>5</v>
      </c>
      <c r="B12" s="203" t="s">
        <v>109</v>
      </c>
      <c r="C12" s="235"/>
      <c r="D12" s="198">
        <v>1</v>
      </c>
      <c r="E12" s="199" t="s">
        <v>35</v>
      </c>
      <c r="F12" s="236"/>
      <c r="G12" s="198"/>
      <c r="H12" s="237"/>
      <c r="I12" s="201"/>
      <c r="J12" s="201"/>
      <c r="K12" s="199"/>
    </row>
    <row r="13" spans="1:12" s="3" customFormat="1" ht="23.25" customHeight="1">
      <c r="A13" s="199">
        <v>6</v>
      </c>
      <c r="B13" s="239" t="s">
        <v>110</v>
      </c>
      <c r="C13" s="240"/>
      <c r="D13" s="198">
        <v>2</v>
      </c>
      <c r="E13" s="199" t="s">
        <v>34</v>
      </c>
      <c r="F13" s="236"/>
      <c r="G13" s="198"/>
      <c r="H13" s="200"/>
      <c r="I13" s="201"/>
      <c r="J13" s="201"/>
      <c r="K13" s="199"/>
    </row>
    <row r="14" spans="1:12" s="3" customFormat="1" ht="23.25" customHeight="1">
      <c r="A14" s="199">
        <v>7</v>
      </c>
      <c r="B14" s="239" t="s">
        <v>111</v>
      </c>
      <c r="C14" s="240"/>
      <c r="D14" s="198">
        <v>2</v>
      </c>
      <c r="E14" s="199" t="s">
        <v>35</v>
      </c>
      <c r="F14" s="236"/>
      <c r="G14" s="198"/>
      <c r="H14" s="200"/>
      <c r="I14" s="201"/>
      <c r="J14" s="201"/>
      <c r="K14" s="199"/>
    </row>
    <row r="15" spans="1:12" s="3" customFormat="1" ht="23.25" customHeight="1">
      <c r="A15" s="199">
        <v>8</v>
      </c>
      <c r="B15" s="239" t="s">
        <v>112</v>
      </c>
      <c r="C15" s="240"/>
      <c r="D15" s="198">
        <v>15</v>
      </c>
      <c r="E15" s="199" t="s">
        <v>35</v>
      </c>
      <c r="F15" s="236"/>
      <c r="G15" s="198"/>
      <c r="H15" s="200"/>
      <c r="I15" s="201"/>
      <c r="J15" s="201"/>
      <c r="K15" s="199"/>
    </row>
    <row r="16" spans="1:12" s="41" customFormat="1" ht="23.25" customHeight="1">
      <c r="A16" s="199">
        <v>9</v>
      </c>
      <c r="B16" s="239" t="s">
        <v>57</v>
      </c>
      <c r="C16" s="240"/>
      <c r="D16" s="198">
        <v>2</v>
      </c>
      <c r="E16" s="199" t="s">
        <v>37</v>
      </c>
      <c r="F16" s="198"/>
      <c r="G16" s="198"/>
      <c r="H16" s="200"/>
      <c r="I16" s="201"/>
      <c r="J16" s="201"/>
      <c r="K16" s="199"/>
    </row>
    <row r="17" spans="1:11" s="41" customFormat="1" ht="23.25" customHeight="1">
      <c r="A17" s="199">
        <v>10</v>
      </c>
      <c r="B17" s="202" t="s">
        <v>58</v>
      </c>
      <c r="C17" s="203"/>
      <c r="D17" s="198">
        <v>2</v>
      </c>
      <c r="E17" s="199" t="s">
        <v>50</v>
      </c>
      <c r="F17" s="198"/>
      <c r="G17" s="198"/>
      <c r="H17" s="200"/>
      <c r="I17" s="201"/>
      <c r="J17" s="201"/>
      <c r="K17" s="199"/>
    </row>
    <row r="18" spans="1:11" s="41" customFormat="1" ht="23.25" customHeight="1">
      <c r="A18" s="199">
        <v>11</v>
      </c>
      <c r="B18" s="202" t="s">
        <v>78</v>
      </c>
      <c r="C18" s="202"/>
      <c r="D18" s="198">
        <v>1</v>
      </c>
      <c r="E18" s="199" t="s">
        <v>36</v>
      </c>
      <c r="F18" s="198"/>
      <c r="G18" s="198"/>
      <c r="H18" s="200"/>
      <c r="I18" s="201"/>
      <c r="J18" s="201"/>
      <c r="K18" s="199" t="s">
        <v>80</v>
      </c>
    </row>
    <row r="19" spans="1:11" s="41" customFormat="1" ht="23.25" customHeight="1">
      <c r="A19" s="199">
        <v>12</v>
      </c>
      <c r="B19" s="202" t="s">
        <v>79</v>
      </c>
      <c r="C19" s="202"/>
      <c r="D19" s="198">
        <v>1</v>
      </c>
      <c r="E19" s="199" t="s">
        <v>36</v>
      </c>
      <c r="F19" s="198"/>
      <c r="G19" s="198"/>
      <c r="H19" s="200"/>
      <c r="I19" s="201"/>
      <c r="J19" s="201"/>
      <c r="K19" s="199" t="s">
        <v>81</v>
      </c>
    </row>
    <row r="20" spans="1:11" s="3" customFormat="1" ht="22.5" customHeight="1">
      <c r="A20" s="10"/>
      <c r="B20" s="226" t="s">
        <v>38</v>
      </c>
      <c r="C20" s="227"/>
      <c r="D20" s="228"/>
      <c r="E20" s="229"/>
      <c r="F20" s="10"/>
      <c r="G20" s="230"/>
      <c r="H20" s="231"/>
      <c r="I20" s="232"/>
      <c r="J20" s="233"/>
      <c r="K20" s="234"/>
    </row>
    <row r="21" spans="1:11" ht="23.25" customHeight="1">
      <c r="A21" s="35"/>
      <c r="B21" s="36"/>
      <c r="C21" s="36"/>
      <c r="D21" s="37"/>
      <c r="E21" s="35"/>
      <c r="F21" s="37"/>
      <c r="G21" s="38"/>
      <c r="H21" s="35"/>
      <c r="I21" s="39"/>
      <c r="J21" s="40"/>
      <c r="K21" s="41"/>
    </row>
    <row r="22" spans="1:11" ht="23.25" customHeight="1">
      <c r="A22" s="36"/>
      <c r="B22" s="36"/>
      <c r="C22" s="36"/>
      <c r="D22" s="35"/>
      <c r="E22" s="35"/>
      <c r="F22" s="37"/>
      <c r="G22" s="42"/>
      <c r="H22" s="168" t="s">
        <v>54</v>
      </c>
      <c r="I22" s="168"/>
      <c r="J22" s="168"/>
      <c r="K22" s="41"/>
    </row>
    <row r="23" spans="1:11" ht="23.25" customHeight="1">
      <c r="A23" s="36"/>
      <c r="B23" s="36"/>
      <c r="C23" s="36"/>
      <c r="D23" s="35"/>
      <c r="E23" s="35"/>
      <c r="F23" s="37"/>
      <c r="G23" s="42"/>
      <c r="H23" s="169" t="s">
        <v>63</v>
      </c>
      <c r="I23" s="169"/>
      <c r="J23" s="169"/>
      <c r="K23" s="41"/>
    </row>
    <row r="24" spans="1:11" ht="23.25" customHeight="1">
      <c r="A24" s="36"/>
      <c r="B24" s="36"/>
      <c r="C24" s="36"/>
      <c r="D24" s="35"/>
      <c r="E24" s="35"/>
      <c r="F24" s="37"/>
      <c r="G24" s="42"/>
      <c r="H24" s="43" t="s">
        <v>114</v>
      </c>
      <c r="I24" s="43"/>
      <c r="J24" s="43"/>
      <c r="K24" s="41"/>
    </row>
    <row r="25" spans="1:11" ht="23.25" customHeight="1">
      <c r="A25" s="35"/>
      <c r="B25" s="41"/>
      <c r="C25" s="41"/>
      <c r="D25" s="35"/>
      <c r="E25" s="35"/>
      <c r="F25" s="44"/>
      <c r="G25" s="38"/>
      <c r="H25" s="44"/>
      <c r="I25" s="39"/>
      <c r="J25" s="45"/>
      <c r="K25" s="41"/>
    </row>
  </sheetData>
  <mergeCells count="13">
    <mergeCell ref="B20:D20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  <mergeCell ref="H22:J22"/>
    <mergeCell ref="H23:J23"/>
  </mergeCells>
  <pageMargins left="0.70866141732283472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ราคาปร.4</vt:lpstr>
      <vt:lpstr>ราคา ปร.5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2014-04-15T20:53:16Z</cp:lastPrinted>
  <dcterms:created xsi:type="dcterms:W3CDTF">2011-02-22T03:09:38Z</dcterms:created>
  <dcterms:modified xsi:type="dcterms:W3CDTF">2014-04-15T20:59:33Z</dcterms:modified>
</cp:coreProperties>
</file>