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4"/>
  </bookViews>
  <sheets>
    <sheet name="ปร.5" sheetId="1" r:id="rId1"/>
    <sheet name="ปร.4" sheetId="2" r:id="rId2"/>
    <sheet name="ราคาปร.5" sheetId="6" r:id="rId3"/>
    <sheet name="ราคา ปร.4" sheetId="7" r:id="rId4"/>
    <sheet name="ปริมาณงาน" sheetId="8" r:id="rId5"/>
  </sheets>
  <definedNames>
    <definedName name="_xlnm.Print_Area" localSheetId="1">ปร.4!$A$1:$L$51</definedName>
  </definedNames>
  <calcPr calcId="124519"/>
</workbook>
</file>

<file path=xl/calcChain.xml><?xml version="1.0" encoding="utf-8"?>
<calcChain xmlns="http://schemas.openxmlformats.org/spreadsheetml/2006/main">
  <c r="J19" i="7"/>
  <c r="H19"/>
  <c r="K19" s="1"/>
  <c r="J18"/>
  <c r="H18"/>
  <c r="J17"/>
  <c r="H17"/>
  <c r="J16"/>
  <c r="K16" s="1"/>
  <c r="H16"/>
  <c r="J15"/>
  <c r="H15"/>
  <c r="J14"/>
  <c r="H14"/>
  <c r="J13"/>
  <c r="H13"/>
  <c r="K13" s="1"/>
  <c r="H12"/>
  <c r="K12" s="1"/>
  <c r="H11"/>
  <c r="K11" s="1"/>
  <c r="K10"/>
  <c r="K9"/>
  <c r="H9"/>
  <c r="J8"/>
  <c r="H8"/>
  <c r="E21" i="6"/>
  <c r="G12"/>
  <c r="G19" s="1"/>
  <c r="E12"/>
  <c r="E12" i="1"/>
  <c r="K20" i="2"/>
  <c r="J19"/>
  <c r="H19"/>
  <c r="J18"/>
  <c r="H18"/>
  <c r="J17"/>
  <c r="H17"/>
  <c r="J16"/>
  <c r="H16"/>
  <c r="K10"/>
  <c r="H14"/>
  <c r="J14"/>
  <c r="H12"/>
  <c r="K12" s="1"/>
  <c r="H11"/>
  <c r="K11" s="1"/>
  <c r="H9"/>
  <c r="K9" s="1"/>
  <c r="J8"/>
  <c r="H8"/>
  <c r="J13"/>
  <c r="H13"/>
  <c r="H15"/>
  <c r="J15"/>
  <c r="E21" i="1"/>
  <c r="K18" i="7" l="1"/>
  <c r="K8"/>
  <c r="K14"/>
  <c r="K20" s="1"/>
  <c r="K15"/>
  <c r="K17"/>
  <c r="K17" i="2"/>
  <c r="K19"/>
  <c r="K16"/>
  <c r="K18"/>
  <c r="K14"/>
  <c r="K15"/>
  <c r="K13"/>
  <c r="K8"/>
  <c r="G12" i="1" l="1"/>
  <c r="G19" s="1"/>
</calcChain>
</file>

<file path=xl/sharedStrings.xml><?xml version="1.0" encoding="utf-8"?>
<sst xmlns="http://schemas.openxmlformats.org/spreadsheetml/2006/main" count="265" uniqueCount="106">
  <si>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</si>
  <si>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</si>
  <si>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</si>
  <si>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</si>
  <si>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</si>
  <si>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</si>
  <si>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</si>
  <si>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</si>
  <si>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</si>
  <si>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</si>
  <si>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</si>
  <si>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</si>
  <si>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</si>
  <si>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</si>
  <si>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</si>
  <si>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</si>
  <si>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</si>
  <si>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</si>
  <si>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</si>
  <si>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</si>
  <si>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</si>
  <si>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</si>
  <si>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</si>
  <si>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</si>
  <si>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</si>
  <si>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</si>
  <si>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</si>
  <si>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</si>
  <si>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</si>
  <si>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</si>
  <si>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</si>
  <si>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</si>
  <si>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</si>
  <si>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</si>
  <si>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</si>
  <si>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</si>
  <si>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</si>
  <si>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</si>
  <si>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</si>
  <si>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</si>
  <si>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</si>
  <si>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</si>
  <si>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</si>
  <si>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</si>
  <si>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</si>
  <si>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</si>
  <si>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</si>
  <si>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</si>
  <si>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</si>
  <si>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</si>
  <si>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</si>
  <si>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จำนวน   1   แผ่น</t>
  </si>
  <si>
    <t>บัญชีแสดงรายการปริมาณวัสดุและราคา</t>
  </si>
  <si>
    <t>(ลงชื่อ)........................................ผู้เสนอราคา</t>
  </si>
  <si>
    <t>สรุปผลการประมาณราคาค่าก่อสร้าง</t>
  </si>
  <si>
    <t>ดอกเบี้ยเงินกู้......7.............................%</t>
  </si>
  <si>
    <t>แบบ ปร.4 แผ่นที่ 1/2</t>
  </si>
  <si>
    <t xml:space="preserve"> กาวประสานท่อ ขนาด 0.50 กก.</t>
  </si>
  <si>
    <t xml:space="preserve"> เทปพันเกลียวท่อ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</si>
  <si>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</si>
  <si>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</si>
  <si>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</si>
  <si>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</si>
  <si>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t xml:space="preserve">           (…………….......………………...)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</si>
  <si>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</si>
  <si>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</si>
  <si>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</si>
  <si>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</si>
  <si>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</si>
  <si>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</si>
  <si>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>กองช่าง</t>
  </si>
  <si>
    <t>เทศบาลตำบลควนศรี</t>
  </si>
  <si>
    <t>กองช่าง    เทศบาลตำบลควนศรี</t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</si>
  <si>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</si>
  <si>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</si>
  <si>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</si>
  <si>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</si>
  <si>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</si>
  <si>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</si>
  <si>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</si>
  <si>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</si>
  <si>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</si>
  <si>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</si>
  <si>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</si>
  <si>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>กองช่าง     เทศบาลตำบลควนศรี</t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</si>
  <si>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</si>
  <si>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</si>
  <si>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</si>
  <si>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</si>
  <si>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</si>
  <si>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</si>
  <si>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สถานที่ก่อสร้าง</t>
  </si>
  <si>
    <t>30  วัน</t>
  </si>
  <si>
    <r>
      <t xml:space="preserve"> ประตูน้ำทองเหลือ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นิ้ว</t>
    </r>
  </si>
  <si>
    <t xml:space="preserve"> สามทางแยก  2  นิ้ว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</si>
  <si>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18    มีนาคม   2557                                </t>
    </r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</si>
  <si>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18   มีนาคม   2557</t>
    </r>
  </si>
  <si>
    <t xml:space="preserve">โครงการขยายเขตท่อเมนจ่ายน้ำระบบประปาหมู่บ้าน  ของหมู่ที่ 2  บ้านควนศรี  ระยะทางยาวไม่น้อยกว่า  872.00  เมตร   </t>
  </si>
  <si>
    <t>ซอยนายนิ่ง  หมู่ที่ 2  บ้านควนศรี   ตำบลควนศรี</t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</si>
  <si>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</si>
  <si>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t xml:space="preserve">ขยายเขตท่อเมนจ่ายน้ำระบบประปาหมู่บ้าน หมู่ที่ 2 บ้านควนศรี ระยะทางยาวไม่น้อยกว่า 872.00 เมตร  </t>
  </si>
  <si>
    <t>ซอยนายนิ่ง    หมู่ที่ 2  บ้านควนศรี  ตำบลควนศรี</t>
  </si>
  <si>
    <t xml:space="preserve">ขยายเขตท่อเมนจ่ายน้ำระบบประปาหมู่บ้าน  ของหมู่ที่ 2  บ้านควนศรี  ระยะทางยาวไม่น้อยกว่า  872.00  เมตร   </t>
  </si>
  <si>
    <t xml:space="preserve">                              (ประทับตราถ้ามี)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</si>
  <si>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30   เมษายน   2557</t>
    </r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</si>
  <si>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30   เมษายน   2557                                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</si>
</sst>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2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  <font>
      <sz val="12"/>
      <name val="Angsana New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2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0" xfId="0" applyFont="1" applyBorder="1"/>
    <xf numFmtId="188" fontId="5" fillId="0" borderId="0" xfId="1" applyNumberFormat="1" applyFont="1" applyBorder="1" applyAlignment="1"/>
    <xf numFmtId="0" fontId="6" fillId="0" borderId="0" xfId="0" applyFont="1"/>
    <xf numFmtId="0" fontId="7" fillId="0" borderId="0" xfId="0" applyFont="1"/>
    <xf numFmtId="43" fontId="7" fillId="0" borderId="0" xfId="1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188" fontId="7" fillId="0" borderId="6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88" fontId="7" fillId="0" borderId="4" xfId="1" applyNumberFormat="1" applyFont="1" applyBorder="1" applyAlignment="1">
      <alignment horizontal="center"/>
    </xf>
    <xf numFmtId="188" fontId="7" fillId="0" borderId="4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43" fontId="7" fillId="0" borderId="8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11" xfId="1" applyFont="1" applyBorder="1" applyAlignment="1">
      <alignment horizontal="center"/>
    </xf>
    <xf numFmtId="43" fontId="7" fillId="0" borderId="8" xfId="1" applyFont="1" applyBorder="1"/>
    <xf numFmtId="188" fontId="7" fillId="0" borderId="8" xfId="1" applyNumberFormat="1" applyFont="1" applyBorder="1"/>
    <xf numFmtId="0" fontId="7" fillId="0" borderId="0" xfId="0" applyFont="1" applyBorder="1"/>
    <xf numFmtId="0" fontId="7" fillId="0" borderId="10" xfId="0" applyFont="1" applyBorder="1" applyAlignment="1">
      <alignment horizontal="center"/>
    </xf>
    <xf numFmtId="43" fontId="7" fillId="0" borderId="10" xfId="1" applyFont="1" applyBorder="1" applyAlignment="1">
      <alignment horizontal="center"/>
    </xf>
    <xf numFmtId="43" fontId="7" fillId="0" borderId="12" xfId="1" applyFont="1" applyBorder="1" applyAlignment="1">
      <alignment horizontal="center"/>
    </xf>
    <xf numFmtId="188" fontId="7" fillId="0" borderId="10" xfId="1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88" fontId="7" fillId="0" borderId="10" xfId="1" applyNumberFormat="1" applyFont="1" applyBorder="1"/>
    <xf numFmtId="43" fontId="6" fillId="0" borderId="10" xfId="1" applyFont="1" applyBorder="1"/>
    <xf numFmtId="0" fontId="7" fillId="0" borderId="10" xfId="0" applyFont="1" applyBorder="1"/>
    <xf numFmtId="0" fontId="7" fillId="0" borderId="24" xfId="0" applyFont="1" applyBorder="1" applyAlignment="1">
      <alignment horizontal="left"/>
    </xf>
    <xf numFmtId="0" fontId="9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/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0" xfId="0" applyFont="1" applyAlignment="1"/>
    <xf numFmtId="0" fontId="7" fillId="0" borderId="1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6" xfId="0" applyFont="1" applyBorder="1"/>
    <xf numFmtId="0" fontId="7" fillId="0" borderId="15" xfId="0" applyFont="1" applyBorder="1" applyAlignment="1"/>
    <xf numFmtId="43" fontId="6" fillId="0" borderId="3" xfId="1" applyFont="1" applyBorder="1"/>
    <xf numFmtId="0" fontId="6" fillId="0" borderId="3" xfId="0" applyFont="1" applyBorder="1"/>
    <xf numFmtId="0" fontId="7" fillId="0" borderId="3" xfId="0" applyFont="1" applyBorder="1"/>
    <xf numFmtId="187" fontId="7" fillId="0" borderId="3" xfId="1" applyNumberFormat="1" applyFont="1" applyBorder="1"/>
    <xf numFmtId="43" fontId="7" fillId="0" borderId="3" xfId="1" applyFont="1" applyBorder="1"/>
    <xf numFmtId="0" fontId="7" fillId="0" borderId="16" xfId="0" applyFont="1" applyBorder="1" applyAlignment="1"/>
    <xf numFmtId="0" fontId="7" fillId="0" borderId="16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43" fontId="7" fillId="0" borderId="14" xfId="1" applyFont="1" applyBorder="1" applyAlignment="1">
      <alignment horizontal="left"/>
    </xf>
    <xf numFmtId="43" fontId="7" fillId="0" borderId="16" xfId="1" applyFont="1" applyBorder="1" applyAlignment="1">
      <alignment horizontal="left"/>
    </xf>
    <xf numFmtId="43" fontId="6" fillId="0" borderId="16" xfId="1" applyFont="1" applyBorder="1" applyAlignment="1">
      <alignment horizontal="left"/>
    </xf>
    <xf numFmtId="43" fontId="7" fillId="0" borderId="15" xfId="1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43" fontId="6" fillId="0" borderId="16" xfId="0" applyNumberFormat="1" applyFont="1" applyBorder="1" applyAlignment="1">
      <alignment horizontal="left"/>
    </xf>
    <xf numFmtId="43" fontId="6" fillId="0" borderId="16" xfId="1" applyFont="1" applyBorder="1" applyAlignment="1">
      <alignment horizontal="right"/>
    </xf>
    <xf numFmtId="0" fontId="7" fillId="0" borderId="26" xfId="0" applyFont="1" applyBorder="1" applyAlignment="1">
      <alignment horizontal="center"/>
    </xf>
    <xf numFmtId="43" fontId="7" fillId="0" borderId="26" xfId="1" applyFont="1" applyBorder="1" applyAlignment="1">
      <alignment horizontal="center"/>
    </xf>
    <xf numFmtId="188" fontId="7" fillId="0" borderId="26" xfId="1" applyNumberFormat="1" applyFont="1" applyBorder="1"/>
    <xf numFmtId="43" fontId="7" fillId="0" borderId="26" xfId="1" applyFont="1" applyBorder="1"/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43" fontId="7" fillId="0" borderId="0" xfId="1" applyFont="1" applyBorder="1"/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11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43" fontId="7" fillId="0" borderId="29" xfId="1" applyFont="1" applyBorder="1" applyAlignment="1">
      <alignment horizontal="center"/>
    </xf>
    <xf numFmtId="43" fontId="7" fillId="0" borderId="32" xfId="1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188" fontId="7" fillId="0" borderId="32" xfId="1" applyNumberFormat="1" applyFont="1" applyBorder="1"/>
    <xf numFmtId="43" fontId="7" fillId="0" borderId="32" xfId="1" applyFont="1" applyBorder="1"/>
    <xf numFmtId="188" fontId="7" fillId="0" borderId="6" xfId="1" applyNumberFormat="1" applyFont="1" applyBorder="1"/>
    <xf numFmtId="43" fontId="7" fillId="0" borderId="6" xfId="1" applyFont="1" applyBorder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3" fontId="6" fillId="0" borderId="0" xfId="0" applyNumberFormat="1" applyFont="1" applyBorder="1"/>
    <xf numFmtId="43" fontId="7" fillId="0" borderId="0" xfId="1" applyFont="1" applyBorder="1" applyAlignment="1">
      <alignment horizontal="center"/>
    </xf>
    <xf numFmtId="188" fontId="7" fillId="0" borderId="0" xfId="1" applyNumberFormat="1" applyFont="1" applyBorder="1" applyAlignment="1">
      <alignment horizontal="center"/>
    </xf>
    <xf numFmtId="188" fontId="7" fillId="0" borderId="0" xfId="1" applyNumberFormat="1" applyFont="1" applyBorder="1"/>
    <xf numFmtId="43" fontId="6" fillId="0" borderId="0" xfId="1" applyFont="1" applyBorder="1"/>
    <xf numFmtId="0" fontId="10" fillId="0" borderId="0" xfId="0" applyFont="1" applyFill="1" applyBorder="1" applyAlignment="1">
      <alignment horizontal="center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32" xfId="0" applyFont="1" applyBorder="1" applyAlignment="1">
      <alignment horizontal="left"/>
    </xf>
    <xf numFmtId="43" fontId="7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43" fontId="7" fillId="0" borderId="0" xfId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7" fillId="0" borderId="17" xfId="1" applyFont="1" applyBorder="1" applyAlignment="1">
      <alignment horizontal="center"/>
    </xf>
    <xf numFmtId="188" fontId="7" fillId="0" borderId="33" xfId="1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88" fontId="7" fillId="0" borderId="1" xfId="1" applyNumberFormat="1" applyFont="1" applyBorder="1" applyAlignment="1">
      <alignment horizontal="center"/>
    </xf>
    <xf numFmtId="188" fontId="7" fillId="0" borderId="1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43" fontId="7" fillId="0" borderId="2" xfId="1" applyFont="1" applyBorder="1" applyAlignment="1">
      <alignment horizontal="center"/>
    </xf>
    <xf numFmtId="43" fontId="7" fillId="0" borderId="19" xfId="1" applyFont="1" applyBorder="1" applyAlignment="1">
      <alignment horizontal="center"/>
    </xf>
    <xf numFmtId="188" fontId="7" fillId="0" borderId="2" xfId="1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188" fontId="7" fillId="0" borderId="2" xfId="1" applyNumberFormat="1" applyFont="1" applyBorder="1"/>
    <xf numFmtId="43" fontId="6" fillId="0" borderId="2" xfId="1" applyFont="1" applyBorder="1"/>
    <xf numFmtId="0" fontId="7" fillId="0" borderId="2" xfId="0" applyFont="1" applyBorder="1"/>
    <xf numFmtId="0" fontId="7" fillId="0" borderId="34" xfId="0" applyFont="1" applyBorder="1" applyAlignment="1">
      <alignment horizontal="left"/>
    </xf>
    <xf numFmtId="43" fontId="7" fillId="0" borderId="27" xfId="1" applyFont="1" applyBorder="1" applyAlignment="1">
      <alignment horizontal="center"/>
    </xf>
    <xf numFmtId="43" fontId="7" fillId="0" borderId="28" xfId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26" xfId="0" applyFont="1" applyBorder="1" applyAlignment="1">
      <alignment horizontal="left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180975</xdr:rowOff>
    </xdr:from>
    <xdr:to>
      <xdr:col>3</xdr:col>
      <xdr:colOff>695325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20</xdr:row>
      <xdr:rowOff>209550</xdr:rowOff>
    </xdr:from>
    <xdr:to>
      <xdr:col>11</xdr:col>
      <xdr:colOff>514350</xdr:colOff>
      <xdr:row>24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20</xdr:row>
      <xdr:rowOff>190501</xdr:rowOff>
    </xdr:from>
    <xdr:to>
      <xdr:col>6</xdr:col>
      <xdr:colOff>9525</xdr:colOff>
      <xdr:row>24</xdr:row>
      <xdr:rowOff>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20</xdr:row>
      <xdr:rowOff>200026</xdr:rowOff>
    </xdr:from>
    <xdr:to>
      <xdr:col>8</xdr:col>
      <xdr:colOff>638174</xdr:colOff>
      <xdr:row>23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  <xdr:twoCellAnchor>
    <xdr:from>
      <xdr:col>0</xdr:col>
      <xdr:colOff>9525</xdr:colOff>
      <xdr:row>38</xdr:row>
      <xdr:rowOff>180975</xdr:rowOff>
    </xdr:from>
    <xdr:to>
      <xdr:col>3</xdr:col>
      <xdr:colOff>695325</xdr:colOff>
      <xdr:row>41</xdr:row>
      <xdr:rowOff>247650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9525" y="5788301"/>
          <a:ext cx="2242930" cy="936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38</xdr:row>
      <xdr:rowOff>209550</xdr:rowOff>
    </xdr:from>
    <xdr:to>
      <xdr:col>11</xdr:col>
      <xdr:colOff>514350</xdr:colOff>
      <xdr:row>42</xdr:row>
      <xdr:rowOff>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7246453" y="5816876"/>
          <a:ext cx="2295940" cy="9500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38</xdr:row>
      <xdr:rowOff>190501</xdr:rowOff>
    </xdr:from>
    <xdr:to>
      <xdr:col>6</xdr:col>
      <xdr:colOff>9525</xdr:colOff>
      <xdr:row>42</xdr:row>
      <xdr:rowOff>0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2490581" y="5797827"/>
          <a:ext cx="2331140" cy="9690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38</xdr:row>
      <xdr:rowOff>200026</xdr:rowOff>
    </xdr:from>
    <xdr:to>
      <xdr:col>8</xdr:col>
      <xdr:colOff>638174</xdr:colOff>
      <xdr:row>41</xdr:row>
      <xdr:rowOff>247650</xdr:rowOff>
    </xdr:to>
    <xdr:sp macro="" textlink="">
      <xdr:nvSpPr>
        <xdr:cNvPr id="13" name="Text Box 4"/>
        <xdr:cNvSpPr txBox="1">
          <a:spLocks noChangeArrowheads="1"/>
        </xdr:cNvSpPr>
      </xdr:nvSpPr>
      <xdr:spPr bwMode="auto">
        <a:xfrm>
          <a:off x="4993170" y="5807352"/>
          <a:ext cx="2055743" cy="91729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47625</xdr:rowOff>
    </xdr:from>
    <xdr:to>
      <xdr:col>3</xdr:col>
      <xdr:colOff>285750</xdr:colOff>
      <xdr:row>28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7581900"/>
          <a:ext cx="23717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209549</xdr:colOff>
      <xdr:row>25</xdr:row>
      <xdr:rowOff>19050</xdr:rowOff>
    </xdr:from>
    <xdr:to>
      <xdr:col>5</xdr:col>
      <xdr:colOff>428624</xdr:colOff>
      <xdr:row>28</xdr:row>
      <xdr:rowOff>19050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05049" y="7553325"/>
          <a:ext cx="21050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(นายชิงชัย  สงเคราะห์)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381000</xdr:colOff>
      <xdr:row>25</xdr:row>
      <xdr:rowOff>0</xdr:rowOff>
    </xdr:from>
    <xdr:to>
      <xdr:col>7</xdr:col>
      <xdr:colOff>609600</xdr:colOff>
      <xdr:row>28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362450" y="7534275"/>
          <a:ext cx="20383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(นายเชาวลิต     บุญร่ม)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66674</xdr:colOff>
      <xdr:row>28</xdr:row>
      <xdr:rowOff>228600</xdr:rowOff>
    </xdr:from>
    <xdr:to>
      <xdr:col>4</xdr:col>
      <xdr:colOff>647699</xdr:colOff>
      <xdr:row>31</xdr:row>
      <xdr:rowOff>257175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962024" y="8686800"/>
          <a:ext cx="24765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1181100</xdr:colOff>
      <xdr:row>28</xdr:row>
      <xdr:rowOff>152400</xdr:rowOff>
    </xdr:from>
    <xdr:to>
      <xdr:col>7</xdr:col>
      <xdr:colOff>57150</xdr:colOff>
      <xdr:row>31</xdr:row>
      <xdr:rowOff>209550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71925" y="8610600"/>
          <a:ext cx="18764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37</xdr:row>
      <xdr:rowOff>180975</xdr:rowOff>
    </xdr:from>
    <xdr:to>
      <xdr:col>3</xdr:col>
      <xdr:colOff>695325</xdr:colOff>
      <xdr:row>40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111537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37</xdr:row>
      <xdr:rowOff>209550</xdr:rowOff>
    </xdr:from>
    <xdr:to>
      <xdr:col>11</xdr:col>
      <xdr:colOff>514350</xdr:colOff>
      <xdr:row>41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111823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37</xdr:row>
      <xdr:rowOff>190501</xdr:rowOff>
    </xdr:from>
    <xdr:to>
      <xdr:col>6</xdr:col>
      <xdr:colOff>9525</xdr:colOff>
      <xdr:row>41</xdr:row>
      <xdr:rowOff>0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11163301"/>
          <a:ext cx="2324099" cy="952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37</xdr:row>
      <xdr:rowOff>200026</xdr:rowOff>
    </xdr:from>
    <xdr:to>
      <xdr:col>8</xdr:col>
      <xdr:colOff>638174</xdr:colOff>
      <xdr:row>40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111728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  <xdr:twoCellAnchor>
    <xdr:from>
      <xdr:col>0</xdr:col>
      <xdr:colOff>9526</xdr:colOff>
      <xdr:row>21</xdr:row>
      <xdr:rowOff>25400</xdr:rowOff>
    </xdr:from>
    <xdr:to>
      <xdr:col>3</xdr:col>
      <xdr:colOff>400050</xdr:colOff>
      <xdr:row>24</xdr:row>
      <xdr:rowOff>149225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9526" y="6159500"/>
          <a:ext cx="1965324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495300</xdr:colOff>
      <xdr:row>21</xdr:row>
      <xdr:rowOff>41275</xdr:rowOff>
    </xdr:from>
    <xdr:to>
      <xdr:col>4</xdr:col>
      <xdr:colOff>657225</xdr:colOff>
      <xdr:row>24</xdr:row>
      <xdr:rowOff>41275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070100" y="6175375"/>
          <a:ext cx="211772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(นายชิงชัย    สงเคราะห์)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587375</xdr:colOff>
      <xdr:row>21</xdr:row>
      <xdr:rowOff>47625</xdr:rowOff>
    </xdr:from>
    <xdr:to>
      <xdr:col>7</xdr:col>
      <xdr:colOff>657225</xdr:colOff>
      <xdr:row>24</xdr:row>
      <xdr:rowOff>57150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117975" y="6181725"/>
          <a:ext cx="21399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(นายเชาวลิต   บุญร่ม)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384175</xdr:colOff>
      <xdr:row>21</xdr:row>
      <xdr:rowOff>82550</xdr:rowOff>
    </xdr:from>
    <xdr:to>
      <xdr:col>10</xdr:col>
      <xdr:colOff>279400</xdr:colOff>
      <xdr:row>24</xdr:row>
      <xdr:rowOff>206375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5984875" y="6216650"/>
          <a:ext cx="228282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635000</xdr:colOff>
      <xdr:row>21</xdr:row>
      <xdr:rowOff>66675</xdr:rowOff>
    </xdr:from>
    <xdr:to>
      <xdr:col>12</xdr:col>
      <xdr:colOff>53975</xdr:colOff>
      <xdr:row>24</xdr:row>
      <xdr:rowOff>85725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7848600" y="6200775"/>
          <a:ext cx="1946275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37</xdr:row>
      <xdr:rowOff>180975</xdr:rowOff>
    </xdr:from>
    <xdr:to>
      <xdr:col>3</xdr:col>
      <xdr:colOff>695325</xdr:colOff>
      <xdr:row>40</xdr:row>
      <xdr:rowOff>247650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11039475"/>
          <a:ext cx="22479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37</xdr:row>
      <xdr:rowOff>209550</xdr:rowOff>
    </xdr:from>
    <xdr:to>
      <xdr:col>11</xdr:col>
      <xdr:colOff>514350</xdr:colOff>
      <xdr:row>41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248524" y="11068050"/>
          <a:ext cx="2295526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37</xdr:row>
      <xdr:rowOff>190501</xdr:rowOff>
    </xdr:from>
    <xdr:to>
      <xdr:col>6</xdr:col>
      <xdr:colOff>9525</xdr:colOff>
      <xdr:row>41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495551" y="11049001"/>
          <a:ext cx="2324099" cy="990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37</xdr:row>
      <xdr:rowOff>200026</xdr:rowOff>
    </xdr:from>
    <xdr:to>
      <xdr:col>8</xdr:col>
      <xdr:colOff>638174</xdr:colOff>
      <xdr:row>40</xdr:row>
      <xdr:rowOff>247650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991099" y="11058526"/>
          <a:ext cx="2057400" cy="9334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opLeftCell="A4" workbookViewId="0">
      <selection activeCell="D14" sqref="D14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14" t="s">
        <v>54</v>
      </c>
      <c r="B1" s="114"/>
      <c r="C1" s="114"/>
      <c r="D1" s="114"/>
      <c r="E1" s="114"/>
      <c r="F1" s="114"/>
      <c r="G1" s="114"/>
      <c r="H1" s="47" t="s">
        <v>0</v>
      </c>
    </row>
    <row r="2" spans="1:8" s="13" customFormat="1" ht="27.75" customHeight="1">
      <c r="A2" s="12" t="s">
        <v>81</v>
      </c>
      <c r="B2" s="53" t="s">
        <v>100</v>
      </c>
      <c r="C2" s="53"/>
      <c r="D2" s="53"/>
      <c r="E2" s="53"/>
      <c r="F2" s="53"/>
      <c r="G2" s="53"/>
    </row>
    <row r="3" spans="1:8" s="13" customFormat="1" ht="27.75" customHeight="1">
      <c r="A3" s="12" t="s">
        <v>91</v>
      </c>
      <c r="B3" s="12"/>
      <c r="C3" s="48" t="s">
        <v>101</v>
      </c>
      <c r="D3" s="48"/>
      <c r="E3" s="48"/>
      <c r="F3" s="48"/>
      <c r="G3" s="48"/>
      <c r="H3" s="48"/>
    </row>
    <row r="4" spans="1:8" s="13" customFormat="1" ht="23.25">
      <c r="A4" s="12" t="s">
        <v>41</v>
      </c>
      <c r="B4" s="12"/>
      <c r="C4" s="13" t="s">
        <v>70</v>
      </c>
      <c r="D4" s="48" t="s">
        <v>71</v>
      </c>
    </row>
    <row r="5" spans="1:8" s="13" customFormat="1" ht="23.25">
      <c r="A5" s="12" t="s">
        <v>43</v>
      </c>
      <c r="B5" s="12"/>
      <c r="C5" s="13" t="s">
        <v>44</v>
      </c>
    </row>
    <row r="6" spans="1:8" s="13" customFormat="1" ht="23.25">
      <c r="A6" s="12" t="s">
        <v>82</v>
      </c>
      <c r="B6" s="12"/>
      <c r="D6" s="13" t="s">
        <v>84</v>
      </c>
    </row>
    <row r="7" spans="1:8" s="13" customFormat="1" ht="23.25">
      <c r="A7" s="12" t="s">
        <v>1</v>
      </c>
      <c r="B7" s="12"/>
    </row>
    <row r="8" spans="1:8" s="13" customFormat="1" ht="23.25">
      <c r="A8" s="12" t="s">
        <v>83</v>
      </c>
      <c r="B8" s="12"/>
      <c r="D8" s="13" t="s">
        <v>51</v>
      </c>
    </row>
    <row r="9" spans="1:8" s="13" customFormat="1" ht="23.25">
      <c r="A9" s="12" t="s">
        <v>95</v>
      </c>
      <c r="B9" s="12"/>
      <c r="D9" s="49"/>
    </row>
    <row r="10" spans="1:8" s="13" customFormat="1" ht="23.25">
      <c r="A10" s="54" t="s">
        <v>2</v>
      </c>
      <c r="B10" s="108" t="s">
        <v>3</v>
      </c>
      <c r="C10" s="109"/>
      <c r="D10" s="110"/>
      <c r="E10" s="54" t="s">
        <v>4</v>
      </c>
      <c r="F10" s="115" t="s">
        <v>5</v>
      </c>
      <c r="G10" s="54" t="s">
        <v>6</v>
      </c>
      <c r="H10" s="115" t="s">
        <v>7</v>
      </c>
    </row>
    <row r="11" spans="1:8" s="13" customFormat="1" ht="23.25">
      <c r="A11" s="17" t="s">
        <v>8</v>
      </c>
      <c r="B11" s="111"/>
      <c r="C11" s="112"/>
      <c r="D11" s="113"/>
      <c r="E11" s="17" t="s">
        <v>9</v>
      </c>
      <c r="F11" s="116"/>
      <c r="G11" s="17" t="s">
        <v>9</v>
      </c>
      <c r="H11" s="116"/>
    </row>
    <row r="12" spans="1:8" s="13" customFormat="1" ht="23.25">
      <c r="A12" s="18">
        <v>1</v>
      </c>
      <c r="B12" s="55" t="s">
        <v>10</v>
      </c>
      <c r="C12" s="56"/>
      <c r="D12" s="57"/>
      <c r="E12" s="58">
        <f>ปร.4!K20</f>
        <v>60368</v>
      </c>
      <c r="F12" s="59">
        <v>1.2734000000000001</v>
      </c>
      <c r="G12" s="58">
        <f>F12*E12</f>
        <v>76872.611199999999</v>
      </c>
      <c r="H12" s="18" t="s">
        <v>92</v>
      </c>
    </row>
    <row r="13" spans="1:8" s="13" customFormat="1" ht="23.25">
      <c r="A13" s="18">
        <v>2</v>
      </c>
      <c r="B13" s="55" t="s">
        <v>11</v>
      </c>
      <c r="C13" s="56"/>
      <c r="D13" s="57"/>
      <c r="E13" s="58"/>
      <c r="F13" s="59"/>
      <c r="G13" s="58"/>
      <c r="H13" s="60"/>
    </row>
    <row r="14" spans="1:8" s="13" customFormat="1" ht="23.25">
      <c r="A14" s="18">
        <v>3</v>
      </c>
      <c r="B14" s="55" t="s">
        <v>12</v>
      </c>
      <c r="C14" s="56"/>
      <c r="D14" s="57"/>
      <c r="E14" s="60"/>
      <c r="F14" s="60"/>
      <c r="G14" s="61"/>
      <c r="H14" s="60"/>
    </row>
    <row r="15" spans="1:8" s="13" customFormat="1" ht="23.25">
      <c r="A15" s="18">
        <v>4</v>
      </c>
      <c r="B15" s="55" t="s">
        <v>13</v>
      </c>
      <c r="C15" s="56"/>
      <c r="D15" s="57"/>
      <c r="E15" s="60"/>
      <c r="F15" s="60"/>
      <c r="G15" s="61"/>
      <c r="H15" s="60"/>
    </row>
    <row r="16" spans="1:8" s="13" customFormat="1" ht="23.25">
      <c r="A16" s="60"/>
      <c r="B16" s="55" t="s">
        <v>47</v>
      </c>
      <c r="C16" s="56"/>
      <c r="D16" s="57"/>
      <c r="E16" s="60"/>
      <c r="F16" s="60"/>
      <c r="G16" s="62"/>
      <c r="H16" s="60"/>
    </row>
    <row r="17" spans="1:8" s="13" customFormat="1" ht="23.25">
      <c r="A17" s="60"/>
      <c r="B17" s="55" t="s">
        <v>48</v>
      </c>
      <c r="C17" s="56"/>
      <c r="D17" s="57"/>
      <c r="E17" s="60"/>
      <c r="F17" s="60"/>
      <c r="G17" s="62"/>
      <c r="H17" s="60"/>
    </row>
    <row r="18" spans="1:8" s="13" customFormat="1" ht="23.25">
      <c r="A18" s="60"/>
      <c r="B18" s="55" t="s">
        <v>55</v>
      </c>
      <c r="C18" s="56"/>
      <c r="D18" s="57"/>
      <c r="E18" s="60"/>
      <c r="F18" s="60"/>
      <c r="G18" s="62"/>
      <c r="H18" s="60"/>
    </row>
    <row r="19" spans="1:8" s="13" customFormat="1" ht="23.25">
      <c r="A19" s="60"/>
      <c r="B19" s="55" t="s">
        <v>14</v>
      </c>
      <c r="C19" s="56"/>
      <c r="D19" s="63"/>
      <c r="E19" s="64"/>
      <c r="F19" s="65"/>
      <c r="G19" s="58">
        <f>SUM(G12:G18)</f>
        <v>76872.611199999999</v>
      </c>
      <c r="H19" s="60"/>
    </row>
    <row r="20" spans="1:8" s="13" customFormat="1" ht="23.25">
      <c r="A20" s="60"/>
      <c r="B20" s="66" t="s">
        <v>15</v>
      </c>
      <c r="C20" s="56"/>
      <c r="D20" s="67"/>
      <c r="E20" s="67"/>
      <c r="F20" s="67"/>
      <c r="G20" s="68">
        <v>76800</v>
      </c>
      <c r="H20" s="69"/>
    </row>
    <row r="21" spans="1:8" s="13" customFormat="1" ht="23.25">
      <c r="A21" s="60"/>
      <c r="B21" s="70" t="s">
        <v>16</v>
      </c>
      <c r="C21" s="56"/>
      <c r="D21" s="64"/>
      <c r="E21" s="71" t="str">
        <f>BAHTTEXT(G20)</f>
        <v>เจ็ดหมื่นหกพันแปดร้อยบาทถ้วน</v>
      </c>
      <c r="F21" s="64"/>
      <c r="G21" s="64"/>
      <c r="H21" s="65"/>
    </row>
    <row r="22" spans="1:8" s="13" customFormat="1" ht="23.25">
      <c r="A22" s="60"/>
      <c r="B22" s="70" t="s">
        <v>17</v>
      </c>
      <c r="C22" s="56"/>
      <c r="D22" s="68">
        <v>872</v>
      </c>
      <c r="E22" s="64" t="s">
        <v>18</v>
      </c>
      <c r="F22" s="64"/>
      <c r="G22" s="64"/>
      <c r="H22" s="65"/>
    </row>
    <row r="23" spans="1:8" s="13" customFormat="1" ht="23.25">
      <c r="A23" s="60"/>
      <c r="B23" s="70" t="s">
        <v>19</v>
      </c>
      <c r="C23" s="56"/>
      <c r="D23" s="72">
        <v>0</v>
      </c>
      <c r="E23" s="64" t="s">
        <v>20</v>
      </c>
      <c r="F23" s="64"/>
      <c r="G23" s="64"/>
      <c r="H23" s="65"/>
    </row>
    <row r="24" spans="1:8" s="13" customFormat="1" ht="23.25"/>
    <row r="25" spans="1:8" s="13" customFormat="1" ht="23.25">
      <c r="B25" s="13" t="s">
        <v>21</v>
      </c>
      <c r="F25" s="13" t="s">
        <v>22</v>
      </c>
    </row>
    <row r="26" spans="1:8" s="13" customFormat="1" ht="23.25">
      <c r="B26" s="13" t="s">
        <v>23</v>
      </c>
      <c r="F26" s="13" t="s">
        <v>85</v>
      </c>
    </row>
    <row r="27" spans="1:8" s="13" customFormat="1" ht="23.25">
      <c r="B27" s="13" t="s">
        <v>45</v>
      </c>
      <c r="F27" s="13" t="s">
        <v>86</v>
      </c>
    </row>
    <row r="28" spans="1:8" s="13" customFormat="1" ht="23.25"/>
    <row r="29" spans="1:8" s="13" customFormat="1" ht="23.25">
      <c r="B29" s="13" t="s">
        <v>24</v>
      </c>
      <c r="F29" s="13" t="s">
        <v>25</v>
      </c>
    </row>
    <row r="30" spans="1:8" s="13" customFormat="1" ht="23.25">
      <c r="B30" s="13" t="s">
        <v>87</v>
      </c>
      <c r="F30" s="13" t="s">
        <v>88</v>
      </c>
    </row>
    <row r="31" spans="1:8" s="13" customFormat="1" ht="23.25">
      <c r="B31" s="13" t="s">
        <v>89</v>
      </c>
      <c r="F31" s="13" t="s">
        <v>90</v>
      </c>
    </row>
    <row r="32" spans="1:8" s="13" customFormat="1" ht="23.25"/>
  </sheetData>
  <mergeCells count="4">
    <mergeCell ref="B10:D11"/>
    <mergeCell ref="A1:G1"/>
    <mergeCell ref="F10:F11"/>
    <mergeCell ref="H10:H11"/>
  </mergeCells>
  <phoneticPr fontId="0" type="noConversion"/>
  <pageMargins left="0.78740157480314965" right="0.23" top="0.74803149606299213" bottom="0.4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4"/>
  <sheetViews>
    <sheetView view="pageBreakPreview" topLeftCell="E13" zoomScale="115" zoomScaleSheetLayoutView="115" workbookViewId="0">
      <selection activeCell="D12" sqref="D12"/>
    </sheetView>
  </sheetViews>
  <sheetFormatPr defaultRowHeight="22.5" customHeight="1"/>
  <cols>
    <col min="1" max="1" width="7" style="13" customWidth="1"/>
    <col min="2" max="3" width="6.75" style="13" customWidth="1"/>
    <col min="4" max="4" width="25.625" style="13" customWidth="1"/>
    <col min="5" max="5" width="9" style="14"/>
    <col min="6" max="6" width="8" style="13" customWidth="1"/>
    <col min="7" max="7" width="10.125" style="13" customWidth="1"/>
    <col min="8" max="8" width="10.875" style="13" customWidth="1"/>
    <col min="9" max="9" width="10.25" style="13" customWidth="1"/>
    <col min="10" max="10" width="10.125" style="13" customWidth="1"/>
    <col min="11" max="11" width="14" style="13" customWidth="1"/>
    <col min="12" max="12" width="9" style="13" customWidth="1"/>
    <col min="13" max="16384" width="9" style="13"/>
  </cols>
  <sheetData>
    <row r="1" spans="1:12" ht="22.5" customHeight="1">
      <c r="A1" s="12" t="s">
        <v>69</v>
      </c>
      <c r="C1" s="13" t="s">
        <v>97</v>
      </c>
      <c r="K1" s="123" t="s">
        <v>56</v>
      </c>
      <c r="L1" s="123"/>
    </row>
    <row r="2" spans="1:12" ht="22.5" customHeight="1">
      <c r="A2" s="12" t="s">
        <v>66</v>
      </c>
      <c r="C2" s="3" t="s">
        <v>98</v>
      </c>
      <c r="F2" s="12"/>
      <c r="H2" s="12" t="s">
        <v>1</v>
      </c>
      <c r="K2" s="123" t="s">
        <v>26</v>
      </c>
      <c r="L2" s="123"/>
    </row>
    <row r="3" spans="1:12" ht="22.5" customHeight="1">
      <c r="A3" s="12" t="s">
        <v>67</v>
      </c>
      <c r="C3" s="13" t="s">
        <v>72</v>
      </c>
      <c r="F3" s="12"/>
      <c r="H3" s="12" t="s">
        <v>41</v>
      </c>
      <c r="I3" s="13" t="s">
        <v>70</v>
      </c>
      <c r="J3" s="13" t="s">
        <v>71</v>
      </c>
    </row>
    <row r="4" spans="1:12" ht="22.5" customHeight="1">
      <c r="A4" s="12" t="s">
        <v>68</v>
      </c>
      <c r="C4" s="13" t="s">
        <v>42</v>
      </c>
      <c r="F4" s="12"/>
      <c r="H4" s="13" t="s">
        <v>96</v>
      </c>
    </row>
    <row r="5" spans="1:12" s="16" customFormat="1" ht="22.5" customHeight="1">
      <c r="A5" s="115" t="s">
        <v>27</v>
      </c>
      <c r="B5" s="108" t="s">
        <v>3</v>
      </c>
      <c r="C5" s="109"/>
      <c r="D5" s="110"/>
      <c r="E5" s="128" t="s">
        <v>28</v>
      </c>
      <c r="F5" s="115" t="s">
        <v>29</v>
      </c>
      <c r="G5" s="124" t="s">
        <v>30</v>
      </c>
      <c r="H5" s="125"/>
      <c r="I5" s="124" t="s">
        <v>31</v>
      </c>
      <c r="J5" s="125"/>
      <c r="K5" s="15" t="s">
        <v>40</v>
      </c>
      <c r="L5" s="115" t="s">
        <v>7</v>
      </c>
    </row>
    <row r="6" spans="1:12" s="16" customFormat="1" ht="22.5" customHeight="1">
      <c r="A6" s="116"/>
      <c r="B6" s="111"/>
      <c r="C6" s="112"/>
      <c r="D6" s="113"/>
      <c r="E6" s="129" t="s">
        <v>28</v>
      </c>
      <c r="F6" s="116" t="s">
        <v>29</v>
      </c>
      <c r="G6" s="17" t="s">
        <v>32</v>
      </c>
      <c r="H6" s="18" t="s">
        <v>33</v>
      </c>
      <c r="I6" s="17" t="s">
        <v>32</v>
      </c>
      <c r="J6" s="17" t="s">
        <v>33</v>
      </c>
      <c r="K6" s="19" t="s">
        <v>39</v>
      </c>
      <c r="L6" s="116"/>
    </row>
    <row r="7" spans="1:12" s="16" customFormat="1" ht="23.25" customHeight="1">
      <c r="A7" s="20"/>
      <c r="B7" s="117" t="s">
        <v>49</v>
      </c>
      <c r="C7" s="118"/>
      <c r="D7" s="119"/>
      <c r="E7" s="21"/>
      <c r="F7" s="20"/>
      <c r="G7" s="22"/>
      <c r="H7" s="23"/>
      <c r="I7" s="24"/>
      <c r="J7" s="25"/>
      <c r="K7" s="26"/>
      <c r="L7" s="20"/>
    </row>
    <row r="8" spans="1:12" ht="23.25" customHeight="1">
      <c r="A8" s="27">
        <v>1</v>
      </c>
      <c r="B8" s="28" t="s">
        <v>73</v>
      </c>
      <c r="C8" s="45"/>
      <c r="D8" s="29"/>
      <c r="E8" s="30">
        <v>218</v>
      </c>
      <c r="F8" s="27" t="s">
        <v>34</v>
      </c>
      <c r="G8" s="31">
        <v>175</v>
      </c>
      <c r="H8" s="32">
        <f t="shared" ref="H8:H13" si="0">G8*E8</f>
        <v>38150</v>
      </c>
      <c r="I8" s="33">
        <v>72</v>
      </c>
      <c r="J8" s="34">
        <f>I8*E8</f>
        <v>15696</v>
      </c>
      <c r="K8" s="34">
        <f>J8+H8</f>
        <v>53846</v>
      </c>
      <c r="L8" s="9"/>
    </row>
    <row r="9" spans="1:12" ht="23.25" customHeight="1">
      <c r="A9" s="27">
        <v>2</v>
      </c>
      <c r="B9" s="28" t="s">
        <v>74</v>
      </c>
      <c r="C9" s="45"/>
      <c r="D9" s="29"/>
      <c r="E9" s="30">
        <v>10</v>
      </c>
      <c r="F9" s="27" t="s">
        <v>35</v>
      </c>
      <c r="G9" s="31">
        <v>89</v>
      </c>
      <c r="H9" s="32">
        <f t="shared" ref="H9" si="1">G9*E9</f>
        <v>890</v>
      </c>
      <c r="I9" s="33">
        <v>0</v>
      </c>
      <c r="J9" s="34">
        <v>0</v>
      </c>
      <c r="K9" s="34">
        <f t="shared" ref="K9:K12" si="2">H9</f>
        <v>890</v>
      </c>
      <c r="L9" s="9"/>
    </row>
    <row r="10" spans="1:12" ht="23.25" customHeight="1">
      <c r="A10" s="27">
        <v>3</v>
      </c>
      <c r="B10" s="86" t="s">
        <v>94</v>
      </c>
      <c r="C10" s="81"/>
      <c r="D10" s="82"/>
      <c r="E10" s="30">
        <v>2</v>
      </c>
      <c r="F10" s="27" t="s">
        <v>35</v>
      </c>
      <c r="G10" s="31">
        <v>89</v>
      </c>
      <c r="H10" s="32">
        <v>89</v>
      </c>
      <c r="I10" s="33">
        <v>0</v>
      </c>
      <c r="J10" s="34">
        <v>0</v>
      </c>
      <c r="K10" s="34">
        <f t="shared" si="2"/>
        <v>89</v>
      </c>
      <c r="L10" s="85"/>
    </row>
    <row r="11" spans="1:12" ht="23.25" customHeight="1">
      <c r="A11" s="27">
        <v>4</v>
      </c>
      <c r="B11" s="50" t="s">
        <v>62</v>
      </c>
      <c r="C11" s="51"/>
      <c r="D11" s="52"/>
      <c r="E11" s="30">
        <v>7</v>
      </c>
      <c r="F11" s="27" t="s">
        <v>35</v>
      </c>
      <c r="G11" s="31">
        <v>59</v>
      </c>
      <c r="H11" s="32">
        <f t="shared" ref="H11" si="3">G11*E11</f>
        <v>413</v>
      </c>
      <c r="I11" s="33">
        <v>0</v>
      </c>
      <c r="J11" s="34">
        <v>0</v>
      </c>
      <c r="K11" s="34">
        <f t="shared" si="2"/>
        <v>413</v>
      </c>
      <c r="L11" s="9"/>
    </row>
    <row r="12" spans="1:12" ht="23.25" customHeight="1">
      <c r="A12" s="27">
        <v>5</v>
      </c>
      <c r="B12" s="77" t="s">
        <v>93</v>
      </c>
      <c r="C12" s="78"/>
      <c r="D12" s="79"/>
      <c r="E12" s="30">
        <v>1</v>
      </c>
      <c r="F12" s="27" t="s">
        <v>35</v>
      </c>
      <c r="G12" s="31">
        <v>1048</v>
      </c>
      <c r="H12" s="32">
        <f>G12*E12</f>
        <v>1048</v>
      </c>
      <c r="I12" s="33">
        <v>0</v>
      </c>
      <c r="J12" s="34">
        <v>0</v>
      </c>
      <c r="K12" s="34">
        <f t="shared" si="2"/>
        <v>1048</v>
      </c>
      <c r="L12" s="9"/>
    </row>
    <row r="13" spans="1:12" ht="23.25" customHeight="1">
      <c r="A13" s="27">
        <v>6</v>
      </c>
      <c r="B13" s="120" t="s">
        <v>75</v>
      </c>
      <c r="C13" s="121"/>
      <c r="D13" s="122"/>
      <c r="E13" s="30">
        <v>2</v>
      </c>
      <c r="F13" s="27" t="s">
        <v>34</v>
      </c>
      <c r="G13" s="31">
        <v>38</v>
      </c>
      <c r="H13" s="32">
        <f t="shared" si="0"/>
        <v>76</v>
      </c>
      <c r="I13" s="35">
        <v>0</v>
      </c>
      <c r="J13" s="34">
        <f t="shared" ref="J13" si="4">I13*E13</f>
        <v>0</v>
      </c>
      <c r="K13" s="34">
        <f>J13+H13</f>
        <v>76</v>
      </c>
      <c r="L13" s="9"/>
    </row>
    <row r="14" spans="1:12" ht="23.25" customHeight="1">
      <c r="A14" s="27">
        <v>7</v>
      </c>
      <c r="B14" s="120" t="s">
        <v>76</v>
      </c>
      <c r="C14" s="121"/>
      <c r="D14" s="122"/>
      <c r="E14" s="30">
        <v>10</v>
      </c>
      <c r="F14" s="27" t="s">
        <v>35</v>
      </c>
      <c r="G14" s="31">
        <v>3</v>
      </c>
      <c r="H14" s="32">
        <f t="shared" ref="H14" si="5">G14*E14</f>
        <v>30</v>
      </c>
      <c r="I14" s="35">
        <v>0</v>
      </c>
      <c r="J14" s="34">
        <f t="shared" ref="J14" si="6">I14*E14</f>
        <v>0</v>
      </c>
      <c r="K14" s="34">
        <f>SUM(H14+J14)</f>
        <v>30</v>
      </c>
      <c r="L14" s="9"/>
    </row>
    <row r="15" spans="1:12" ht="23.25" customHeight="1">
      <c r="A15" s="27">
        <v>8</v>
      </c>
      <c r="B15" s="130" t="s">
        <v>99</v>
      </c>
      <c r="C15" s="131"/>
      <c r="D15" s="132"/>
      <c r="E15" s="32">
        <v>3</v>
      </c>
      <c r="F15" s="88" t="s">
        <v>35</v>
      </c>
      <c r="G15" s="89">
        <v>10</v>
      </c>
      <c r="H15" s="32">
        <f>G15*E15</f>
        <v>30</v>
      </c>
      <c r="I15" s="94">
        <v>0</v>
      </c>
      <c r="J15" s="95">
        <f>I15*E15</f>
        <v>0</v>
      </c>
      <c r="K15" s="95">
        <f>SUM(H15+J15)</f>
        <v>30</v>
      </c>
      <c r="L15" s="88"/>
    </row>
    <row r="16" spans="1:12" s="36" customFormat="1" ht="23.25" customHeight="1">
      <c r="A16" s="27">
        <v>9</v>
      </c>
      <c r="B16" s="127" t="s">
        <v>57</v>
      </c>
      <c r="C16" s="127"/>
      <c r="D16" s="127"/>
      <c r="E16" s="90">
        <v>3</v>
      </c>
      <c r="F16" s="91" t="s">
        <v>37</v>
      </c>
      <c r="G16" s="90">
        <v>122</v>
      </c>
      <c r="H16" s="90">
        <f>G16*E16</f>
        <v>366</v>
      </c>
      <c r="I16" s="92">
        <v>0</v>
      </c>
      <c r="J16" s="93">
        <f>I16*E16</f>
        <v>0</v>
      </c>
      <c r="K16" s="93">
        <f>J16+H16</f>
        <v>366</v>
      </c>
      <c r="L16" s="91"/>
    </row>
    <row r="17" spans="1:12" s="36" customFormat="1" ht="23.25" customHeight="1">
      <c r="A17" s="27">
        <v>10</v>
      </c>
      <c r="B17" s="87" t="s">
        <v>58</v>
      </c>
      <c r="C17" s="84"/>
      <c r="D17" s="83"/>
      <c r="E17" s="74">
        <v>4</v>
      </c>
      <c r="F17" s="73" t="s">
        <v>50</v>
      </c>
      <c r="G17" s="74">
        <v>20</v>
      </c>
      <c r="H17" s="74">
        <f>G17*E17</f>
        <v>80</v>
      </c>
      <c r="I17" s="75">
        <v>0</v>
      </c>
      <c r="J17" s="76">
        <f>I17*E17</f>
        <v>0</v>
      </c>
      <c r="K17" s="76">
        <f>J17+H17</f>
        <v>80</v>
      </c>
      <c r="L17" s="73"/>
    </row>
    <row r="18" spans="1:12" s="36" customFormat="1" ht="23.25" customHeight="1">
      <c r="A18" s="27">
        <v>11</v>
      </c>
      <c r="B18" s="87" t="s">
        <v>77</v>
      </c>
      <c r="C18" s="87"/>
      <c r="D18" s="87"/>
      <c r="E18" s="74">
        <v>1</v>
      </c>
      <c r="F18" s="73" t="s">
        <v>36</v>
      </c>
      <c r="G18" s="74">
        <v>1000</v>
      </c>
      <c r="H18" s="74">
        <f>G18*E18</f>
        <v>1000</v>
      </c>
      <c r="I18" s="75">
        <v>0</v>
      </c>
      <c r="J18" s="76">
        <f>I18*E18</f>
        <v>0</v>
      </c>
      <c r="K18" s="76">
        <f>J18+H18</f>
        <v>1000</v>
      </c>
      <c r="L18" s="73" t="s">
        <v>79</v>
      </c>
    </row>
    <row r="19" spans="1:12" s="36" customFormat="1" ht="22.5" customHeight="1">
      <c r="A19" s="27">
        <v>12</v>
      </c>
      <c r="B19" s="87" t="s">
        <v>78</v>
      </c>
      <c r="C19" s="87"/>
      <c r="D19" s="87"/>
      <c r="E19" s="74">
        <v>1</v>
      </c>
      <c r="F19" s="73" t="s">
        <v>36</v>
      </c>
      <c r="G19" s="74">
        <v>2500</v>
      </c>
      <c r="H19" s="74">
        <f>G19*E19</f>
        <v>2500</v>
      </c>
      <c r="I19" s="75">
        <v>0</v>
      </c>
      <c r="J19" s="76">
        <f>I19*E19</f>
        <v>0</v>
      </c>
      <c r="K19" s="76">
        <f>J19+H19</f>
        <v>2500</v>
      </c>
      <c r="L19" s="73" t="s">
        <v>80</v>
      </c>
    </row>
    <row r="20" spans="1:12" ht="22.5" customHeight="1">
      <c r="A20" s="37"/>
      <c r="B20" s="133" t="s">
        <v>38</v>
      </c>
      <c r="C20" s="134"/>
      <c r="D20" s="135"/>
      <c r="E20" s="38"/>
      <c r="F20" s="37"/>
      <c r="G20" s="39"/>
      <c r="H20" s="40"/>
      <c r="I20" s="41"/>
      <c r="J20" s="42"/>
      <c r="K20" s="43">
        <f>SUM(K8:K19)</f>
        <v>60368</v>
      </c>
      <c r="L20" s="44"/>
    </row>
    <row r="21" spans="1:12" s="46" customFormat="1" ht="22.5" customHeigh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12" s="46" customFormat="1" ht="22.5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2" s="46" customFormat="1" ht="22.5" customHeight="1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 spans="1:12" s="46" customFormat="1" ht="22.5" customHeight="1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5" spans="1:12" s="36" customFormat="1" ht="22.5" customHeight="1">
      <c r="A25" s="99"/>
      <c r="E25" s="80"/>
      <c r="K25" s="126"/>
      <c r="L25" s="126"/>
    </row>
    <row r="26" spans="1:12" s="36" customFormat="1" ht="22.5" customHeight="1">
      <c r="A26" s="99"/>
      <c r="C26" s="10"/>
      <c r="E26" s="80"/>
      <c r="F26" s="99"/>
      <c r="H26" s="99"/>
      <c r="K26" s="126"/>
      <c r="L26" s="126"/>
    </row>
    <row r="27" spans="1:12" s="36" customFormat="1" ht="22.5" customHeight="1">
      <c r="A27" s="99"/>
      <c r="E27" s="80"/>
      <c r="F27" s="99"/>
      <c r="H27" s="99"/>
    </row>
    <row r="28" spans="1:12" s="36" customFormat="1" ht="22.5" customHeight="1">
      <c r="A28" s="99"/>
      <c r="E28" s="80"/>
      <c r="F28" s="99"/>
    </row>
    <row r="29" spans="1:12" s="101" customFormat="1" ht="22.5" customHeight="1">
      <c r="A29" s="136"/>
      <c r="B29" s="136"/>
      <c r="C29" s="136"/>
      <c r="D29" s="136"/>
      <c r="E29" s="137"/>
      <c r="F29" s="136"/>
      <c r="G29" s="138"/>
      <c r="H29" s="138"/>
      <c r="I29" s="138"/>
      <c r="J29" s="138"/>
      <c r="K29" s="100"/>
      <c r="L29" s="136"/>
    </row>
    <row r="30" spans="1:12" s="101" customFormat="1" ht="22.5" customHeight="1">
      <c r="A30" s="136"/>
      <c r="B30" s="136"/>
      <c r="C30" s="136"/>
      <c r="D30" s="136"/>
      <c r="E30" s="137"/>
      <c r="F30" s="136"/>
      <c r="K30" s="100"/>
      <c r="L30" s="136"/>
    </row>
    <row r="31" spans="1:12" s="36" customFormat="1" ht="22.5" customHeight="1">
      <c r="B31" s="126"/>
      <c r="C31" s="126"/>
      <c r="D31" s="126"/>
      <c r="E31" s="80"/>
      <c r="K31" s="102"/>
    </row>
    <row r="32" spans="1:12" s="36" customFormat="1" ht="22.5" customHeight="1">
      <c r="E32" s="80"/>
    </row>
    <row r="33" spans="1:11" s="36" customFormat="1" ht="22.5" customHeight="1">
      <c r="E33" s="80"/>
    </row>
    <row r="34" spans="1:11" s="36" customFormat="1" ht="22.5" customHeight="1">
      <c r="E34" s="80"/>
    </row>
    <row r="35" spans="1:11" s="36" customFormat="1" ht="22.5" customHeight="1">
      <c r="E35" s="80"/>
    </row>
    <row r="36" spans="1:11" s="36" customFormat="1" ht="22.5" customHeight="1">
      <c r="E36" s="80"/>
    </row>
    <row r="37" spans="1:11" s="36" customFormat="1" ht="22.5" customHeight="1">
      <c r="A37" s="101"/>
      <c r="E37" s="103"/>
      <c r="F37" s="101"/>
      <c r="G37" s="103"/>
      <c r="H37" s="104"/>
      <c r="I37" s="101"/>
      <c r="J37" s="105"/>
      <c r="K37" s="106"/>
    </row>
    <row r="38" spans="1:11" s="36" customFormat="1" ht="22.5" customHeight="1">
      <c r="E38" s="80"/>
    </row>
    <row r="39" spans="1:11" s="46" customFormat="1" ht="22.5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s="46" customFormat="1" ht="22.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s="46" customFormat="1" ht="22.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s="46" customFormat="1" ht="22.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s="46" customFormat="1" ht="22.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s="46" customFormat="1" ht="22.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</sheetData>
  <mergeCells count="25">
    <mergeCell ref="K25:L25"/>
    <mergeCell ref="K26:L26"/>
    <mergeCell ref="A29:A30"/>
    <mergeCell ref="B29:D30"/>
    <mergeCell ref="E29:E30"/>
    <mergeCell ref="F29:F30"/>
    <mergeCell ref="G29:H29"/>
    <mergeCell ref="I29:J29"/>
    <mergeCell ref="L29:L30"/>
    <mergeCell ref="B31:D31"/>
    <mergeCell ref="B16:D16"/>
    <mergeCell ref="E5:E6"/>
    <mergeCell ref="F5:F6"/>
    <mergeCell ref="G5:H5"/>
    <mergeCell ref="B15:D15"/>
    <mergeCell ref="B20:D20"/>
    <mergeCell ref="A5:A6"/>
    <mergeCell ref="B7:D7"/>
    <mergeCell ref="B5:D6"/>
    <mergeCell ref="B14:D14"/>
    <mergeCell ref="K1:L1"/>
    <mergeCell ref="K2:L2"/>
    <mergeCell ref="L5:L6"/>
    <mergeCell ref="I5:J5"/>
    <mergeCell ref="B13:D13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opLeftCell="A13" workbookViewId="0">
      <selection activeCell="F17" sqref="F17"/>
    </sheetView>
  </sheetViews>
  <sheetFormatPr defaultRowHeight="21.75"/>
  <cols>
    <col min="1" max="1" width="7.625" style="3" customWidth="1"/>
    <col min="2" max="2" width="4.125" style="3" customWidth="1"/>
    <col min="3" max="3" width="15.7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14" t="s">
        <v>54</v>
      </c>
      <c r="B1" s="114"/>
      <c r="C1" s="114"/>
      <c r="D1" s="114"/>
      <c r="E1" s="114"/>
      <c r="F1" s="114"/>
      <c r="G1" s="114"/>
      <c r="H1" s="98" t="s">
        <v>0</v>
      </c>
    </row>
    <row r="2" spans="1:8" s="13" customFormat="1" ht="27.75" customHeight="1">
      <c r="A2" s="12" t="s">
        <v>81</v>
      </c>
      <c r="B2" s="53" t="s">
        <v>100</v>
      </c>
      <c r="C2" s="53"/>
      <c r="D2" s="53"/>
      <c r="E2" s="53"/>
      <c r="F2" s="53"/>
      <c r="G2" s="53"/>
    </row>
    <row r="3" spans="1:8" s="13" customFormat="1" ht="27.75" customHeight="1">
      <c r="A3" s="12" t="s">
        <v>91</v>
      </c>
      <c r="B3" s="12"/>
      <c r="C3" s="48" t="s">
        <v>101</v>
      </c>
      <c r="D3" s="48"/>
      <c r="E3" s="48"/>
      <c r="F3" s="48"/>
      <c r="G3" s="48"/>
      <c r="H3" s="48"/>
    </row>
    <row r="4" spans="1:8" s="13" customFormat="1" ht="23.25">
      <c r="A4" s="12" t="s">
        <v>41</v>
      </c>
      <c r="B4" s="12"/>
      <c r="C4" s="13" t="s">
        <v>70</v>
      </c>
      <c r="D4" s="48" t="s">
        <v>71</v>
      </c>
    </row>
    <row r="5" spans="1:8" s="13" customFormat="1" ht="23.25">
      <c r="A5" s="12" t="s">
        <v>43</v>
      </c>
      <c r="B5" s="12"/>
      <c r="C5" s="13" t="s">
        <v>44</v>
      </c>
    </row>
    <row r="6" spans="1:8" s="13" customFormat="1" ht="23.25">
      <c r="A6" s="12" t="s">
        <v>82</v>
      </c>
      <c r="B6" s="12"/>
      <c r="D6" s="13" t="s">
        <v>84</v>
      </c>
    </row>
    <row r="7" spans="1:8" s="13" customFormat="1" ht="23.25">
      <c r="A7" s="12" t="s">
        <v>1</v>
      </c>
      <c r="B7" s="12"/>
    </row>
    <row r="8" spans="1:8" s="13" customFormat="1" ht="23.25">
      <c r="A8" s="12" t="s">
        <v>83</v>
      </c>
      <c r="B8" s="12"/>
      <c r="D8" s="13" t="s">
        <v>51</v>
      </c>
    </row>
    <row r="9" spans="1:8" s="13" customFormat="1" ht="23.25">
      <c r="A9" s="12" t="s">
        <v>105</v>
      </c>
      <c r="B9" s="12"/>
      <c r="D9" s="49"/>
    </row>
    <row r="10" spans="1:8" s="13" customFormat="1" ht="23.25">
      <c r="A10" s="54" t="s">
        <v>2</v>
      </c>
      <c r="B10" s="108" t="s">
        <v>3</v>
      </c>
      <c r="C10" s="109"/>
      <c r="D10" s="110"/>
      <c r="E10" s="54" t="s">
        <v>4</v>
      </c>
      <c r="F10" s="115" t="s">
        <v>5</v>
      </c>
      <c r="G10" s="54" t="s">
        <v>6</v>
      </c>
      <c r="H10" s="115" t="s">
        <v>7</v>
      </c>
    </row>
    <row r="11" spans="1:8" s="13" customFormat="1" ht="23.25">
      <c r="A11" s="17" t="s">
        <v>8</v>
      </c>
      <c r="B11" s="111"/>
      <c r="C11" s="112"/>
      <c r="D11" s="113"/>
      <c r="E11" s="17" t="s">
        <v>9</v>
      </c>
      <c r="F11" s="116"/>
      <c r="G11" s="17" t="s">
        <v>9</v>
      </c>
      <c r="H11" s="116"/>
    </row>
    <row r="12" spans="1:8" s="13" customFormat="1" ht="23.25">
      <c r="A12" s="18">
        <v>1</v>
      </c>
      <c r="B12" s="55" t="s">
        <v>10</v>
      </c>
      <c r="C12" s="56"/>
      <c r="D12" s="57"/>
      <c r="E12" s="58">
        <f>ปร.4!K20</f>
        <v>60368</v>
      </c>
      <c r="F12" s="59">
        <v>1.2734000000000001</v>
      </c>
      <c r="G12" s="58">
        <f>F12*E12</f>
        <v>76872.611199999999</v>
      </c>
      <c r="H12" s="18" t="s">
        <v>92</v>
      </c>
    </row>
    <row r="13" spans="1:8" s="13" customFormat="1" ht="23.25">
      <c r="A13" s="18">
        <v>2</v>
      </c>
      <c r="B13" s="55" t="s">
        <v>11</v>
      </c>
      <c r="C13" s="56"/>
      <c r="D13" s="57"/>
      <c r="E13" s="58"/>
      <c r="F13" s="59"/>
      <c r="G13" s="58"/>
      <c r="H13" s="60"/>
    </row>
    <row r="14" spans="1:8" s="13" customFormat="1" ht="23.25">
      <c r="A14" s="18">
        <v>3</v>
      </c>
      <c r="B14" s="55" t="s">
        <v>12</v>
      </c>
      <c r="C14" s="56"/>
      <c r="D14" s="57"/>
      <c r="E14" s="60"/>
      <c r="F14" s="60"/>
      <c r="G14" s="61"/>
      <c r="H14" s="60"/>
    </row>
    <row r="15" spans="1:8" s="13" customFormat="1" ht="23.25">
      <c r="A15" s="18">
        <v>4</v>
      </c>
      <c r="B15" s="55" t="s">
        <v>13</v>
      </c>
      <c r="C15" s="56"/>
      <c r="D15" s="57"/>
      <c r="E15" s="60"/>
      <c r="F15" s="60"/>
      <c r="G15" s="61"/>
      <c r="H15" s="60"/>
    </row>
    <row r="16" spans="1:8" s="13" customFormat="1" ht="23.25">
      <c r="A16" s="60"/>
      <c r="B16" s="55" t="s">
        <v>47</v>
      </c>
      <c r="C16" s="56"/>
      <c r="D16" s="57"/>
      <c r="E16" s="60"/>
      <c r="F16" s="60"/>
      <c r="G16" s="62"/>
      <c r="H16" s="60"/>
    </row>
    <row r="17" spans="1:10" s="13" customFormat="1" ht="23.25">
      <c r="A17" s="60"/>
      <c r="B17" s="55" t="s">
        <v>48</v>
      </c>
      <c r="C17" s="56"/>
      <c r="D17" s="57"/>
      <c r="E17" s="60"/>
      <c r="F17" s="60"/>
      <c r="G17" s="62"/>
      <c r="H17" s="60"/>
    </row>
    <row r="18" spans="1:10" s="13" customFormat="1" ht="23.25">
      <c r="A18" s="60"/>
      <c r="B18" s="55" t="s">
        <v>55</v>
      </c>
      <c r="C18" s="56"/>
      <c r="D18" s="57"/>
      <c r="E18" s="60"/>
      <c r="F18" s="60"/>
      <c r="G18" s="62"/>
      <c r="H18" s="60"/>
    </row>
    <row r="19" spans="1:10" s="13" customFormat="1" ht="23.25">
      <c r="A19" s="60"/>
      <c r="B19" s="55" t="s">
        <v>14</v>
      </c>
      <c r="C19" s="56"/>
      <c r="D19" s="63"/>
      <c r="E19" s="64"/>
      <c r="F19" s="65"/>
      <c r="G19" s="58">
        <f>SUM(G12:G18)</f>
        <v>76872.611199999999</v>
      </c>
      <c r="H19" s="60"/>
    </row>
    <row r="20" spans="1:10" s="13" customFormat="1" ht="23.25">
      <c r="A20" s="60"/>
      <c r="B20" s="66" t="s">
        <v>15</v>
      </c>
      <c r="C20" s="56"/>
      <c r="D20" s="67"/>
      <c r="E20" s="67"/>
      <c r="F20" s="67"/>
      <c r="G20" s="68">
        <v>76800</v>
      </c>
      <c r="H20" s="69"/>
    </row>
    <row r="21" spans="1:10" s="13" customFormat="1" ht="23.25">
      <c r="A21" s="60"/>
      <c r="B21" s="70" t="s">
        <v>16</v>
      </c>
      <c r="C21" s="56"/>
      <c r="D21" s="64"/>
      <c r="E21" s="71" t="str">
        <f>BAHTTEXT(G20)</f>
        <v>เจ็ดหมื่นหกพันแปดร้อยบาทถ้วน</v>
      </c>
      <c r="F21" s="64"/>
      <c r="G21" s="64"/>
      <c r="H21" s="65"/>
    </row>
    <row r="22" spans="1:10" s="13" customFormat="1" ht="23.25">
      <c r="A22" s="60"/>
      <c r="B22" s="70" t="s">
        <v>17</v>
      </c>
      <c r="C22" s="56"/>
      <c r="D22" s="68">
        <v>872</v>
      </c>
      <c r="E22" s="64" t="s">
        <v>18</v>
      </c>
      <c r="F22" s="64"/>
      <c r="G22" s="64"/>
      <c r="H22" s="65"/>
    </row>
    <row r="23" spans="1:10" s="13" customFormat="1" ht="23.25">
      <c r="A23" s="60"/>
      <c r="B23" s="70" t="s">
        <v>19</v>
      </c>
      <c r="C23" s="56"/>
      <c r="D23" s="72">
        <v>0</v>
      </c>
      <c r="E23" s="64" t="s">
        <v>20</v>
      </c>
      <c r="F23" s="64"/>
      <c r="G23" s="64"/>
      <c r="H23" s="65"/>
    </row>
    <row r="24" spans="1:10" ht="23.25">
      <c r="A24" s="139" t="s">
        <v>46</v>
      </c>
      <c r="B24" s="139"/>
      <c r="C24" s="139"/>
      <c r="D24" s="139"/>
      <c r="E24" s="139"/>
      <c r="F24" s="139"/>
      <c r="G24" s="139"/>
      <c r="H24" s="139"/>
    </row>
    <row r="25" spans="1:10" s="13" customFormat="1" ht="23.25"/>
    <row r="26" spans="1:10" s="13" customFormat="1" ht="26.25">
      <c r="A26" s="107"/>
      <c r="B26" s="107"/>
      <c r="C26" s="107"/>
      <c r="D26" s="107"/>
      <c r="E26" s="107"/>
      <c r="F26" s="107"/>
      <c r="G26" s="107"/>
      <c r="H26" s="107"/>
      <c r="I26" s="107"/>
      <c r="J26" s="107"/>
    </row>
    <row r="27" spans="1:10" s="13" customFormat="1" ht="23.25">
      <c r="J27" s="3"/>
    </row>
    <row r="28" spans="1:10" s="13" customFormat="1" ht="23.25">
      <c r="J28" s="10"/>
    </row>
    <row r="29" spans="1:10" s="13" customFormat="1" ht="23.25">
      <c r="J29" s="10"/>
    </row>
    <row r="30" spans="1:10" s="13" customFormat="1" ht="23.25"/>
    <row r="31" spans="1:10" s="13" customFormat="1" ht="23.25"/>
    <row r="32" spans="1:10" s="13" customFormat="1" ht="23.25"/>
  </sheetData>
  <mergeCells count="5">
    <mergeCell ref="A1:G1"/>
    <mergeCell ref="B10:D11"/>
    <mergeCell ref="F10:F11"/>
    <mergeCell ref="H10:H11"/>
    <mergeCell ref="A24:H24"/>
  </mergeCells>
  <pageMargins left="0.7" right="0.32" top="0.75" bottom="0.34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3"/>
  <sheetViews>
    <sheetView topLeftCell="A16" zoomScale="75" zoomScaleNormal="75" workbookViewId="0">
      <selection activeCell="B14" sqref="B14:D14"/>
    </sheetView>
  </sheetViews>
  <sheetFormatPr defaultRowHeight="22.5" customHeight="1"/>
  <cols>
    <col min="1" max="1" width="7" style="13" customWidth="1"/>
    <col min="2" max="3" width="6.75" style="13" customWidth="1"/>
    <col min="4" max="4" width="25.625" style="13" customWidth="1"/>
    <col min="5" max="5" width="9" style="14"/>
    <col min="6" max="6" width="8" style="13" customWidth="1"/>
    <col min="7" max="7" width="10.125" style="13" customWidth="1"/>
    <col min="8" max="8" width="10.875" style="13" customWidth="1"/>
    <col min="9" max="9" width="10.25" style="13" customWidth="1"/>
    <col min="10" max="10" width="10.125" style="13" customWidth="1"/>
    <col min="11" max="11" width="14" style="13" customWidth="1"/>
    <col min="12" max="12" width="9" style="13" customWidth="1"/>
    <col min="13" max="16384" width="9" style="13"/>
  </cols>
  <sheetData>
    <row r="1" spans="1:12" ht="22.5" customHeight="1">
      <c r="A1" s="12" t="s">
        <v>69</v>
      </c>
      <c r="C1" s="13" t="s">
        <v>97</v>
      </c>
      <c r="K1" s="123" t="s">
        <v>56</v>
      </c>
      <c r="L1" s="123"/>
    </row>
    <row r="2" spans="1:12" ht="22.5" customHeight="1">
      <c r="A2" s="12" t="s">
        <v>66</v>
      </c>
      <c r="C2" s="3" t="s">
        <v>98</v>
      </c>
      <c r="F2" s="12"/>
      <c r="H2" s="12" t="s">
        <v>1</v>
      </c>
      <c r="K2" s="123" t="s">
        <v>26</v>
      </c>
      <c r="L2" s="123"/>
    </row>
    <row r="3" spans="1:12" ht="22.5" customHeight="1">
      <c r="A3" s="12" t="s">
        <v>67</v>
      </c>
      <c r="C3" s="13" t="s">
        <v>72</v>
      </c>
      <c r="F3" s="12"/>
      <c r="H3" s="12" t="s">
        <v>41</v>
      </c>
      <c r="I3" s="13" t="s">
        <v>70</v>
      </c>
      <c r="J3" s="13" t="s">
        <v>71</v>
      </c>
    </row>
    <row r="4" spans="1:12" ht="22.5" customHeight="1">
      <c r="A4" s="12" t="s">
        <v>68</v>
      </c>
      <c r="C4" s="13" t="s">
        <v>42</v>
      </c>
      <c r="F4" s="12"/>
      <c r="H4" s="13" t="s">
        <v>104</v>
      </c>
    </row>
    <row r="5" spans="1:12" s="16" customFormat="1" ht="22.5" customHeight="1">
      <c r="A5" s="115" t="s">
        <v>27</v>
      </c>
      <c r="B5" s="108" t="s">
        <v>3</v>
      </c>
      <c r="C5" s="109"/>
      <c r="D5" s="110"/>
      <c r="E5" s="128" t="s">
        <v>28</v>
      </c>
      <c r="F5" s="115" t="s">
        <v>29</v>
      </c>
      <c r="G5" s="124" t="s">
        <v>30</v>
      </c>
      <c r="H5" s="125"/>
      <c r="I5" s="124" t="s">
        <v>31</v>
      </c>
      <c r="J5" s="125"/>
      <c r="K5" s="96" t="s">
        <v>40</v>
      </c>
      <c r="L5" s="115" t="s">
        <v>7</v>
      </c>
    </row>
    <row r="6" spans="1:12" s="16" customFormat="1" ht="22.5" customHeight="1">
      <c r="A6" s="116"/>
      <c r="B6" s="111"/>
      <c r="C6" s="112"/>
      <c r="D6" s="113"/>
      <c r="E6" s="129" t="s">
        <v>28</v>
      </c>
      <c r="F6" s="116" t="s">
        <v>29</v>
      </c>
      <c r="G6" s="17" t="s">
        <v>32</v>
      </c>
      <c r="H6" s="18" t="s">
        <v>33</v>
      </c>
      <c r="I6" s="17" t="s">
        <v>32</v>
      </c>
      <c r="J6" s="17" t="s">
        <v>33</v>
      </c>
      <c r="K6" s="97" t="s">
        <v>39</v>
      </c>
      <c r="L6" s="116"/>
    </row>
    <row r="7" spans="1:12" s="16" customFormat="1" ht="23.25" customHeight="1">
      <c r="A7" s="54"/>
      <c r="B7" s="144" t="s">
        <v>49</v>
      </c>
      <c r="C7" s="145"/>
      <c r="D7" s="146"/>
      <c r="E7" s="147"/>
      <c r="F7" s="54"/>
      <c r="G7" s="148"/>
      <c r="H7" s="149"/>
      <c r="I7" s="150"/>
      <c r="J7" s="151"/>
      <c r="K7" s="152"/>
      <c r="L7" s="54"/>
    </row>
    <row r="8" spans="1:12" ht="23.25" customHeight="1">
      <c r="A8" s="73">
        <v>1</v>
      </c>
      <c r="B8" s="84" t="s">
        <v>73</v>
      </c>
      <c r="C8" s="163"/>
      <c r="D8" s="83"/>
      <c r="E8" s="74">
        <v>218</v>
      </c>
      <c r="F8" s="73" t="s">
        <v>34</v>
      </c>
      <c r="G8" s="164">
        <v>175</v>
      </c>
      <c r="H8" s="74">
        <f t="shared" ref="H8:H14" si="0">G8*E8</f>
        <v>38150</v>
      </c>
      <c r="I8" s="165">
        <v>72</v>
      </c>
      <c r="J8" s="76">
        <f>I8*E8</f>
        <v>15696</v>
      </c>
      <c r="K8" s="76">
        <f>J8+H8</f>
        <v>53846</v>
      </c>
      <c r="L8" s="166"/>
    </row>
    <row r="9" spans="1:12" ht="23.25" customHeight="1">
      <c r="A9" s="73">
        <v>2</v>
      </c>
      <c r="B9" s="84" t="s">
        <v>74</v>
      </c>
      <c r="C9" s="163"/>
      <c r="D9" s="83"/>
      <c r="E9" s="74">
        <v>10</v>
      </c>
      <c r="F9" s="73" t="s">
        <v>35</v>
      </c>
      <c r="G9" s="164">
        <v>89</v>
      </c>
      <c r="H9" s="74">
        <f t="shared" si="0"/>
        <v>890</v>
      </c>
      <c r="I9" s="165">
        <v>0</v>
      </c>
      <c r="J9" s="76">
        <v>0</v>
      </c>
      <c r="K9" s="76">
        <f t="shared" ref="K9:K12" si="1">H9</f>
        <v>890</v>
      </c>
      <c r="L9" s="166"/>
    </row>
    <row r="10" spans="1:12" ht="23.25" customHeight="1">
      <c r="A10" s="73">
        <v>3</v>
      </c>
      <c r="B10" s="84" t="s">
        <v>94</v>
      </c>
      <c r="C10" s="163"/>
      <c r="D10" s="83"/>
      <c r="E10" s="74">
        <v>2</v>
      </c>
      <c r="F10" s="73" t="s">
        <v>35</v>
      </c>
      <c r="G10" s="164">
        <v>89</v>
      </c>
      <c r="H10" s="74">
        <v>89</v>
      </c>
      <c r="I10" s="165">
        <v>0</v>
      </c>
      <c r="J10" s="76">
        <v>0</v>
      </c>
      <c r="K10" s="76">
        <f t="shared" si="1"/>
        <v>89</v>
      </c>
      <c r="L10" s="167"/>
    </row>
    <row r="11" spans="1:12" ht="23.25" customHeight="1">
      <c r="A11" s="73">
        <v>4</v>
      </c>
      <c r="B11" s="84" t="s">
        <v>62</v>
      </c>
      <c r="C11" s="163"/>
      <c r="D11" s="83"/>
      <c r="E11" s="74">
        <v>7</v>
      </c>
      <c r="F11" s="73" t="s">
        <v>35</v>
      </c>
      <c r="G11" s="164">
        <v>59</v>
      </c>
      <c r="H11" s="74">
        <f t="shared" ref="H11" si="2">G11*E11</f>
        <v>413</v>
      </c>
      <c r="I11" s="165">
        <v>0</v>
      </c>
      <c r="J11" s="76">
        <v>0</v>
      </c>
      <c r="K11" s="76">
        <f t="shared" si="1"/>
        <v>413</v>
      </c>
      <c r="L11" s="166"/>
    </row>
    <row r="12" spans="1:12" ht="23.25" customHeight="1">
      <c r="A12" s="73">
        <v>5</v>
      </c>
      <c r="B12" s="84" t="s">
        <v>93</v>
      </c>
      <c r="C12" s="163"/>
      <c r="D12" s="83"/>
      <c r="E12" s="74">
        <v>1</v>
      </c>
      <c r="F12" s="73" t="s">
        <v>35</v>
      </c>
      <c r="G12" s="164">
        <v>1048</v>
      </c>
      <c r="H12" s="74">
        <f>G12*E12</f>
        <v>1048</v>
      </c>
      <c r="I12" s="165">
        <v>0</v>
      </c>
      <c r="J12" s="76">
        <v>0</v>
      </c>
      <c r="K12" s="76">
        <f t="shared" si="1"/>
        <v>1048</v>
      </c>
      <c r="L12" s="166"/>
    </row>
    <row r="13" spans="1:12" ht="23.25" customHeight="1">
      <c r="A13" s="73">
        <v>6</v>
      </c>
      <c r="B13" s="168" t="s">
        <v>75</v>
      </c>
      <c r="C13" s="169"/>
      <c r="D13" s="170"/>
      <c r="E13" s="74">
        <v>2</v>
      </c>
      <c r="F13" s="73" t="s">
        <v>34</v>
      </c>
      <c r="G13" s="164">
        <v>38</v>
      </c>
      <c r="H13" s="74">
        <f t="shared" si="0"/>
        <v>76</v>
      </c>
      <c r="I13" s="75">
        <v>0</v>
      </c>
      <c r="J13" s="76">
        <f t="shared" ref="J13:J14" si="3">I13*E13</f>
        <v>0</v>
      </c>
      <c r="K13" s="76">
        <f>J13+H13</f>
        <v>76</v>
      </c>
      <c r="L13" s="166"/>
    </row>
    <row r="14" spans="1:12" ht="23.25" customHeight="1">
      <c r="A14" s="73">
        <v>7</v>
      </c>
      <c r="B14" s="168" t="s">
        <v>76</v>
      </c>
      <c r="C14" s="169"/>
      <c r="D14" s="170"/>
      <c r="E14" s="74">
        <v>10</v>
      </c>
      <c r="F14" s="73" t="s">
        <v>35</v>
      </c>
      <c r="G14" s="164">
        <v>3</v>
      </c>
      <c r="H14" s="74">
        <f t="shared" si="0"/>
        <v>30</v>
      </c>
      <c r="I14" s="75">
        <v>0</v>
      </c>
      <c r="J14" s="76">
        <f t="shared" si="3"/>
        <v>0</v>
      </c>
      <c r="K14" s="76">
        <f>SUM(H14+J14)</f>
        <v>30</v>
      </c>
      <c r="L14" s="166"/>
    </row>
    <row r="15" spans="1:12" ht="23.25" customHeight="1">
      <c r="A15" s="73">
        <v>8</v>
      </c>
      <c r="B15" s="168" t="s">
        <v>99</v>
      </c>
      <c r="C15" s="169"/>
      <c r="D15" s="170"/>
      <c r="E15" s="74">
        <v>3</v>
      </c>
      <c r="F15" s="73" t="s">
        <v>35</v>
      </c>
      <c r="G15" s="164">
        <v>10</v>
      </c>
      <c r="H15" s="74">
        <f>G15*E15</f>
        <v>30</v>
      </c>
      <c r="I15" s="75">
        <v>0</v>
      </c>
      <c r="J15" s="76">
        <f>I15*E15</f>
        <v>0</v>
      </c>
      <c r="K15" s="76">
        <f>SUM(H15+J15)</f>
        <v>30</v>
      </c>
      <c r="L15" s="73"/>
    </row>
    <row r="16" spans="1:12" s="36" customFormat="1" ht="23.25" customHeight="1">
      <c r="A16" s="73">
        <v>9</v>
      </c>
      <c r="B16" s="171" t="s">
        <v>57</v>
      </c>
      <c r="C16" s="171"/>
      <c r="D16" s="171"/>
      <c r="E16" s="74">
        <v>3</v>
      </c>
      <c r="F16" s="73" t="s">
        <v>37</v>
      </c>
      <c r="G16" s="74">
        <v>122</v>
      </c>
      <c r="H16" s="74">
        <f>G16*E16</f>
        <v>366</v>
      </c>
      <c r="I16" s="75">
        <v>0</v>
      </c>
      <c r="J16" s="76">
        <f>I16*E16</f>
        <v>0</v>
      </c>
      <c r="K16" s="76">
        <f>J16+H16</f>
        <v>366</v>
      </c>
      <c r="L16" s="73"/>
    </row>
    <row r="17" spans="1:12" s="36" customFormat="1" ht="23.25" customHeight="1">
      <c r="A17" s="73">
        <v>10</v>
      </c>
      <c r="B17" s="87" t="s">
        <v>58</v>
      </c>
      <c r="C17" s="84"/>
      <c r="D17" s="83"/>
      <c r="E17" s="74">
        <v>4</v>
      </c>
      <c r="F17" s="73" t="s">
        <v>50</v>
      </c>
      <c r="G17" s="74">
        <v>20</v>
      </c>
      <c r="H17" s="74">
        <f>G17*E17</f>
        <v>80</v>
      </c>
      <c r="I17" s="75">
        <v>0</v>
      </c>
      <c r="J17" s="76">
        <f>I17*E17</f>
        <v>0</v>
      </c>
      <c r="K17" s="76">
        <f>J17+H17</f>
        <v>80</v>
      </c>
      <c r="L17" s="73"/>
    </row>
    <row r="18" spans="1:12" s="36" customFormat="1" ht="23.25" customHeight="1">
      <c r="A18" s="73">
        <v>11</v>
      </c>
      <c r="B18" s="87" t="s">
        <v>77</v>
      </c>
      <c r="C18" s="87"/>
      <c r="D18" s="87"/>
      <c r="E18" s="74">
        <v>1</v>
      </c>
      <c r="F18" s="73" t="s">
        <v>36</v>
      </c>
      <c r="G18" s="74">
        <v>1000</v>
      </c>
      <c r="H18" s="74">
        <f>G18*E18</f>
        <v>1000</v>
      </c>
      <c r="I18" s="75">
        <v>0</v>
      </c>
      <c r="J18" s="76">
        <f>I18*E18</f>
        <v>0</v>
      </c>
      <c r="K18" s="76">
        <f>J18+H18</f>
        <v>1000</v>
      </c>
      <c r="L18" s="73" t="s">
        <v>79</v>
      </c>
    </row>
    <row r="19" spans="1:12" s="36" customFormat="1" ht="22.5" customHeight="1">
      <c r="A19" s="73">
        <v>12</v>
      </c>
      <c r="B19" s="87" t="s">
        <v>78</v>
      </c>
      <c r="C19" s="87"/>
      <c r="D19" s="87"/>
      <c r="E19" s="74">
        <v>1</v>
      </c>
      <c r="F19" s="73" t="s">
        <v>36</v>
      </c>
      <c r="G19" s="74">
        <v>2500</v>
      </c>
      <c r="H19" s="74">
        <f>G19*E19</f>
        <v>2500</v>
      </c>
      <c r="I19" s="75">
        <v>0</v>
      </c>
      <c r="J19" s="76">
        <f>I19*E19</f>
        <v>0</v>
      </c>
      <c r="K19" s="76">
        <f>J19+H19</f>
        <v>2500</v>
      </c>
      <c r="L19" s="73" t="s">
        <v>80</v>
      </c>
    </row>
    <row r="20" spans="1:12" ht="22.5" customHeight="1">
      <c r="A20" s="17"/>
      <c r="B20" s="153" t="s">
        <v>38</v>
      </c>
      <c r="C20" s="154"/>
      <c r="D20" s="155"/>
      <c r="E20" s="156"/>
      <c r="F20" s="17"/>
      <c r="G20" s="157"/>
      <c r="H20" s="158"/>
      <c r="I20" s="159"/>
      <c r="J20" s="160"/>
      <c r="K20" s="161">
        <f>SUM(K8:K19)</f>
        <v>60368</v>
      </c>
      <c r="L20" s="162"/>
    </row>
    <row r="21" spans="1:12" ht="22.5" customHeight="1">
      <c r="A21" s="139" t="s">
        <v>46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</row>
    <row r="22" spans="1:12" ht="22.5" customHeight="1">
      <c r="A22" s="107"/>
      <c r="B22" s="107"/>
      <c r="C22" s="107"/>
      <c r="D22" s="107"/>
      <c r="E22" s="107"/>
      <c r="F22" s="107"/>
      <c r="G22" s="107"/>
      <c r="H22" s="107"/>
      <c r="I22" s="107"/>
      <c r="J22" s="107"/>
    </row>
    <row r="23" spans="1:12" ht="22.5" customHeight="1">
      <c r="E23" s="13"/>
      <c r="J23" s="3"/>
    </row>
    <row r="24" spans="1:12" ht="31.5" customHeight="1">
      <c r="E24" s="13"/>
      <c r="J24" s="10"/>
    </row>
    <row r="25" spans="1:12" s="36" customFormat="1" ht="22.5" customHeight="1">
      <c r="A25" s="99"/>
      <c r="C25" s="10"/>
      <c r="E25" s="80"/>
      <c r="F25" s="99"/>
      <c r="H25" s="99"/>
      <c r="K25" s="126"/>
      <c r="L25" s="126"/>
    </row>
    <row r="26" spans="1:12" s="36" customFormat="1" ht="22.5" customHeight="1">
      <c r="A26" s="99"/>
      <c r="E26" s="80"/>
      <c r="F26" s="99"/>
      <c r="H26" s="99"/>
    </row>
    <row r="27" spans="1:12" s="36" customFormat="1" ht="22.5" customHeight="1">
      <c r="A27" s="99"/>
      <c r="E27" s="80"/>
      <c r="F27" s="99"/>
    </row>
    <row r="28" spans="1:12" s="101" customFormat="1" ht="22.5" customHeight="1">
      <c r="A28" s="136"/>
      <c r="B28" s="136"/>
      <c r="C28" s="136"/>
      <c r="D28" s="136"/>
      <c r="E28" s="137"/>
      <c r="F28" s="136"/>
      <c r="G28" s="138"/>
      <c r="H28" s="138"/>
      <c r="I28" s="138"/>
      <c r="J28" s="138"/>
      <c r="K28" s="100"/>
      <c r="L28" s="136"/>
    </row>
    <row r="29" spans="1:12" s="101" customFormat="1" ht="22.5" customHeight="1">
      <c r="A29" s="136"/>
      <c r="B29" s="136"/>
      <c r="C29" s="136"/>
      <c r="D29" s="136"/>
      <c r="E29" s="137"/>
      <c r="F29" s="136"/>
      <c r="K29" s="100"/>
      <c r="L29" s="136"/>
    </row>
    <row r="30" spans="1:12" s="36" customFormat="1" ht="22.5" customHeight="1">
      <c r="B30" s="126"/>
      <c r="C30" s="126"/>
      <c r="D30" s="126"/>
      <c r="E30" s="80"/>
      <c r="K30" s="102"/>
    </row>
    <row r="31" spans="1:12" s="36" customFormat="1" ht="22.5" customHeight="1">
      <c r="E31" s="80"/>
    </row>
    <row r="32" spans="1:12" s="36" customFormat="1" ht="23.25">
      <c r="E32" s="80"/>
    </row>
    <row r="33" spans="1:11" s="36" customFormat="1" ht="23.25">
      <c r="E33" s="80"/>
    </row>
    <row r="34" spans="1:11" s="36" customFormat="1" ht="23.25">
      <c r="E34" s="80"/>
    </row>
    <row r="35" spans="1:11" s="36" customFormat="1" ht="23.25">
      <c r="E35" s="80"/>
    </row>
    <row r="36" spans="1:11" s="36" customFormat="1" ht="23.25">
      <c r="A36" s="101"/>
      <c r="E36" s="103"/>
      <c r="F36" s="101"/>
      <c r="G36" s="103"/>
      <c r="H36" s="104"/>
      <c r="I36" s="101"/>
      <c r="J36" s="105"/>
      <c r="K36" s="106"/>
    </row>
    <row r="37" spans="1:11" s="36" customFormat="1" ht="23.25">
      <c r="E37" s="80"/>
    </row>
    <row r="38" spans="1:11" s="46" customFormat="1" ht="23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s="46" customFormat="1" ht="23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s="46" customFormat="1" ht="23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s="46" customFormat="1" ht="23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s="46" customFormat="1" ht="23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s="46" customFormat="1" ht="23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</sheetData>
  <mergeCells count="25">
    <mergeCell ref="B20:D20"/>
    <mergeCell ref="K1:L1"/>
    <mergeCell ref="K2:L2"/>
    <mergeCell ref="A5:A6"/>
    <mergeCell ref="B5:D6"/>
    <mergeCell ref="E5:E6"/>
    <mergeCell ref="F5:F6"/>
    <mergeCell ref="G5:H5"/>
    <mergeCell ref="I5:J5"/>
    <mergeCell ref="L5:L6"/>
    <mergeCell ref="B7:D7"/>
    <mergeCell ref="B13:D13"/>
    <mergeCell ref="B14:D14"/>
    <mergeCell ref="B15:D15"/>
    <mergeCell ref="B16:D16"/>
    <mergeCell ref="B30:D30"/>
    <mergeCell ref="A21:L21"/>
    <mergeCell ref="K25:L25"/>
    <mergeCell ref="A28:A29"/>
    <mergeCell ref="B28:D29"/>
    <mergeCell ref="E28:E29"/>
    <mergeCell ref="F28:F29"/>
    <mergeCell ref="G28:H28"/>
    <mergeCell ref="I28:J28"/>
    <mergeCell ref="L28:L29"/>
  </mergeCells>
  <pageMargins left="0.70866141732283472" right="0.25" top="0.25" bottom="0.18" header="0.17" footer="0.17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3"/>
  <sheetViews>
    <sheetView tabSelected="1" workbookViewId="0">
      <selection activeCell="H15" sqref="H15"/>
    </sheetView>
  </sheetViews>
  <sheetFormatPr defaultRowHeight="22.5" customHeight="1"/>
  <cols>
    <col min="1" max="1" width="7" style="13" customWidth="1"/>
    <col min="2" max="3" width="6.75" style="13" customWidth="1"/>
    <col min="4" max="4" width="25.625" style="13" customWidth="1"/>
    <col min="5" max="5" width="9" style="14"/>
    <col min="6" max="6" width="8" style="13" customWidth="1"/>
    <col min="7" max="7" width="10.125" style="13" customWidth="1"/>
    <col min="8" max="8" width="10.875" style="13" customWidth="1"/>
    <col min="9" max="9" width="10.25" style="13" customWidth="1"/>
    <col min="10" max="10" width="10.125" style="13" customWidth="1"/>
    <col min="11" max="11" width="14" style="13" customWidth="1"/>
    <col min="12" max="12" width="9" style="13" customWidth="1"/>
    <col min="13" max="16384" width="9" style="13"/>
  </cols>
  <sheetData>
    <row r="1" spans="1:12" s="1" customFormat="1" ht="23.25" customHeight="1">
      <c r="A1" s="142" t="s">
        <v>52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2" s="1" customFormat="1" ht="23.25" customHeight="1">
      <c r="A2" s="2" t="s">
        <v>64</v>
      </c>
      <c r="C2" s="13" t="s">
        <v>102</v>
      </c>
      <c r="D2" s="2"/>
      <c r="E2" s="4"/>
      <c r="F2" s="4"/>
      <c r="G2" s="4"/>
      <c r="H2" s="4"/>
      <c r="I2" s="5"/>
      <c r="J2" s="6"/>
      <c r="K2" s="3"/>
    </row>
    <row r="3" spans="1:12" s="1" customFormat="1" ht="23.25" customHeight="1">
      <c r="A3" s="2" t="s">
        <v>59</v>
      </c>
      <c r="C3" s="7" t="s">
        <v>60</v>
      </c>
      <c r="D3" s="2"/>
      <c r="E3" s="4"/>
      <c r="F3" s="8"/>
      <c r="G3" s="5"/>
      <c r="H3" s="4"/>
      <c r="I3" s="143"/>
      <c r="J3" s="143"/>
      <c r="K3" s="3"/>
    </row>
    <row r="4" spans="1:12" s="1" customFormat="1" ht="23.25" customHeight="1">
      <c r="A4" s="2" t="s">
        <v>65</v>
      </c>
      <c r="C4" s="5" t="s">
        <v>61</v>
      </c>
      <c r="D4" s="2"/>
      <c r="E4" s="5"/>
      <c r="F4" s="8"/>
      <c r="G4" s="5"/>
      <c r="H4" s="5"/>
      <c r="I4" s="5"/>
      <c r="J4" s="5"/>
      <c r="K4" s="3"/>
    </row>
    <row r="5" spans="1:12" s="16" customFormat="1" ht="22.5" customHeight="1">
      <c r="A5" s="115" t="s">
        <v>27</v>
      </c>
      <c r="B5" s="108" t="s">
        <v>3</v>
      </c>
      <c r="C5" s="109"/>
      <c r="D5" s="110"/>
      <c r="E5" s="128" t="s">
        <v>28</v>
      </c>
      <c r="F5" s="115" t="s">
        <v>29</v>
      </c>
      <c r="G5" s="124" t="s">
        <v>30</v>
      </c>
      <c r="H5" s="125"/>
      <c r="I5" s="124" t="s">
        <v>31</v>
      </c>
      <c r="J5" s="125"/>
      <c r="K5" s="96" t="s">
        <v>40</v>
      </c>
      <c r="L5" s="115" t="s">
        <v>7</v>
      </c>
    </row>
    <row r="6" spans="1:12" s="16" customFormat="1" ht="22.5" customHeight="1">
      <c r="A6" s="116"/>
      <c r="B6" s="111"/>
      <c r="C6" s="112"/>
      <c r="D6" s="113"/>
      <c r="E6" s="129" t="s">
        <v>28</v>
      </c>
      <c r="F6" s="116" t="s">
        <v>29</v>
      </c>
      <c r="G6" s="17" t="s">
        <v>32</v>
      </c>
      <c r="H6" s="18" t="s">
        <v>33</v>
      </c>
      <c r="I6" s="17" t="s">
        <v>32</v>
      </c>
      <c r="J6" s="17" t="s">
        <v>33</v>
      </c>
      <c r="K6" s="97" t="s">
        <v>39</v>
      </c>
      <c r="L6" s="116"/>
    </row>
    <row r="7" spans="1:12" s="16" customFormat="1" ht="23.25" customHeight="1">
      <c r="A7" s="54"/>
      <c r="B7" s="144" t="s">
        <v>49</v>
      </c>
      <c r="C7" s="145"/>
      <c r="D7" s="146"/>
      <c r="E7" s="147"/>
      <c r="F7" s="54"/>
      <c r="G7" s="148"/>
      <c r="H7" s="149"/>
      <c r="I7" s="150"/>
      <c r="J7" s="151"/>
      <c r="K7" s="152"/>
      <c r="L7" s="54"/>
    </row>
    <row r="8" spans="1:12" ht="23.25" customHeight="1">
      <c r="A8" s="73">
        <v>1</v>
      </c>
      <c r="B8" s="84" t="s">
        <v>73</v>
      </c>
      <c r="C8" s="163"/>
      <c r="D8" s="83"/>
      <c r="E8" s="74">
        <v>218</v>
      </c>
      <c r="F8" s="73" t="s">
        <v>34</v>
      </c>
      <c r="G8" s="164"/>
      <c r="H8" s="74"/>
      <c r="I8" s="165"/>
      <c r="J8" s="76"/>
      <c r="K8" s="76"/>
      <c r="L8" s="166"/>
    </row>
    <row r="9" spans="1:12" ht="23.25" customHeight="1">
      <c r="A9" s="73">
        <v>2</v>
      </c>
      <c r="B9" s="84" t="s">
        <v>74</v>
      </c>
      <c r="C9" s="163"/>
      <c r="D9" s="83"/>
      <c r="E9" s="74">
        <v>10</v>
      </c>
      <c r="F9" s="73" t="s">
        <v>35</v>
      </c>
      <c r="G9" s="164"/>
      <c r="H9" s="74"/>
      <c r="I9" s="165"/>
      <c r="J9" s="76"/>
      <c r="K9" s="76"/>
      <c r="L9" s="166"/>
    </row>
    <row r="10" spans="1:12" ht="23.25" customHeight="1">
      <c r="A10" s="73">
        <v>3</v>
      </c>
      <c r="B10" s="84" t="s">
        <v>94</v>
      </c>
      <c r="C10" s="163"/>
      <c r="D10" s="83"/>
      <c r="E10" s="74">
        <v>2</v>
      </c>
      <c r="F10" s="73" t="s">
        <v>35</v>
      </c>
      <c r="G10" s="164"/>
      <c r="H10" s="74"/>
      <c r="I10" s="165"/>
      <c r="J10" s="76"/>
      <c r="K10" s="76"/>
      <c r="L10" s="167"/>
    </row>
    <row r="11" spans="1:12" ht="23.25" customHeight="1">
      <c r="A11" s="73">
        <v>4</v>
      </c>
      <c r="B11" s="84" t="s">
        <v>62</v>
      </c>
      <c r="C11" s="163"/>
      <c r="D11" s="83"/>
      <c r="E11" s="74">
        <v>7</v>
      </c>
      <c r="F11" s="73" t="s">
        <v>35</v>
      </c>
      <c r="G11" s="164"/>
      <c r="H11" s="74"/>
      <c r="I11" s="165"/>
      <c r="J11" s="76"/>
      <c r="K11" s="76"/>
      <c r="L11" s="166"/>
    </row>
    <row r="12" spans="1:12" ht="23.25" customHeight="1">
      <c r="A12" s="73">
        <v>5</v>
      </c>
      <c r="B12" s="84" t="s">
        <v>93</v>
      </c>
      <c r="C12" s="163"/>
      <c r="D12" s="83"/>
      <c r="E12" s="74">
        <v>1</v>
      </c>
      <c r="F12" s="73" t="s">
        <v>35</v>
      </c>
      <c r="G12" s="164"/>
      <c r="H12" s="74"/>
      <c r="I12" s="165"/>
      <c r="J12" s="76"/>
      <c r="K12" s="76"/>
      <c r="L12" s="166"/>
    </row>
    <row r="13" spans="1:12" ht="23.25" customHeight="1">
      <c r="A13" s="73">
        <v>6</v>
      </c>
      <c r="B13" s="168" t="s">
        <v>75</v>
      </c>
      <c r="C13" s="169"/>
      <c r="D13" s="170"/>
      <c r="E13" s="74">
        <v>2</v>
      </c>
      <c r="F13" s="73" t="s">
        <v>34</v>
      </c>
      <c r="G13" s="164"/>
      <c r="H13" s="74"/>
      <c r="I13" s="75"/>
      <c r="J13" s="76"/>
      <c r="K13" s="76"/>
      <c r="L13" s="166"/>
    </row>
    <row r="14" spans="1:12" ht="23.25" customHeight="1">
      <c r="A14" s="73">
        <v>7</v>
      </c>
      <c r="B14" s="168" t="s">
        <v>76</v>
      </c>
      <c r="C14" s="169"/>
      <c r="D14" s="170"/>
      <c r="E14" s="74">
        <v>10</v>
      </c>
      <c r="F14" s="73" t="s">
        <v>35</v>
      </c>
      <c r="G14" s="164"/>
      <c r="H14" s="74"/>
      <c r="I14" s="75"/>
      <c r="J14" s="76"/>
      <c r="K14" s="76"/>
      <c r="L14" s="166"/>
    </row>
    <row r="15" spans="1:12" ht="23.25" customHeight="1">
      <c r="A15" s="73">
        <v>8</v>
      </c>
      <c r="B15" s="168" t="s">
        <v>99</v>
      </c>
      <c r="C15" s="169"/>
      <c r="D15" s="170"/>
      <c r="E15" s="74">
        <v>3</v>
      </c>
      <c r="F15" s="73" t="s">
        <v>35</v>
      </c>
      <c r="G15" s="164"/>
      <c r="H15" s="74"/>
      <c r="I15" s="75"/>
      <c r="J15" s="76"/>
      <c r="K15" s="76"/>
      <c r="L15" s="73"/>
    </row>
    <row r="16" spans="1:12" s="36" customFormat="1" ht="23.25" customHeight="1">
      <c r="A16" s="73">
        <v>9</v>
      </c>
      <c r="B16" s="171" t="s">
        <v>57</v>
      </c>
      <c r="C16" s="171"/>
      <c r="D16" s="171"/>
      <c r="E16" s="74">
        <v>3</v>
      </c>
      <c r="F16" s="73" t="s">
        <v>37</v>
      </c>
      <c r="G16" s="74"/>
      <c r="H16" s="74"/>
      <c r="I16" s="75"/>
      <c r="J16" s="76"/>
      <c r="K16" s="76"/>
      <c r="L16" s="73"/>
    </row>
    <row r="17" spans="1:12" s="36" customFormat="1" ht="23.25" customHeight="1">
      <c r="A17" s="73">
        <v>10</v>
      </c>
      <c r="B17" s="87" t="s">
        <v>58</v>
      </c>
      <c r="C17" s="84"/>
      <c r="D17" s="83"/>
      <c r="E17" s="74">
        <v>4</v>
      </c>
      <c r="F17" s="73" t="s">
        <v>50</v>
      </c>
      <c r="G17" s="74"/>
      <c r="H17" s="74"/>
      <c r="I17" s="75"/>
      <c r="J17" s="76"/>
      <c r="K17" s="76"/>
      <c r="L17" s="73"/>
    </row>
    <row r="18" spans="1:12" s="36" customFormat="1" ht="23.25" customHeight="1">
      <c r="A18" s="73">
        <v>11</v>
      </c>
      <c r="B18" s="87" t="s">
        <v>77</v>
      </c>
      <c r="C18" s="87"/>
      <c r="D18" s="87"/>
      <c r="E18" s="74">
        <v>1</v>
      </c>
      <c r="F18" s="73" t="s">
        <v>36</v>
      </c>
      <c r="G18" s="74"/>
      <c r="H18" s="74"/>
      <c r="I18" s="75"/>
      <c r="J18" s="76"/>
      <c r="K18" s="76"/>
      <c r="L18" s="73" t="s">
        <v>79</v>
      </c>
    </row>
    <row r="19" spans="1:12" s="36" customFormat="1" ht="22.5" customHeight="1">
      <c r="A19" s="73">
        <v>12</v>
      </c>
      <c r="B19" s="87" t="s">
        <v>78</v>
      </c>
      <c r="C19" s="87"/>
      <c r="D19" s="87"/>
      <c r="E19" s="74">
        <v>1</v>
      </c>
      <c r="F19" s="73" t="s">
        <v>36</v>
      </c>
      <c r="G19" s="74"/>
      <c r="H19" s="74"/>
      <c r="I19" s="75"/>
      <c r="J19" s="76"/>
      <c r="K19" s="76"/>
      <c r="L19" s="73" t="s">
        <v>80</v>
      </c>
    </row>
    <row r="20" spans="1:12" ht="22.5" customHeight="1">
      <c r="A20" s="17"/>
      <c r="B20" s="153" t="s">
        <v>38</v>
      </c>
      <c r="C20" s="154"/>
      <c r="D20" s="155"/>
      <c r="E20" s="156"/>
      <c r="F20" s="17"/>
      <c r="G20" s="157"/>
      <c r="H20" s="158"/>
      <c r="I20" s="159"/>
      <c r="J20" s="160"/>
      <c r="K20" s="161"/>
      <c r="L20" s="162"/>
    </row>
    <row r="21" spans="1:12" ht="22.5" customHeight="1">
      <c r="A21" s="139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</row>
    <row r="22" spans="1:12" ht="22.5" customHeight="1">
      <c r="A22" s="107"/>
      <c r="B22" s="107"/>
      <c r="C22" s="107"/>
      <c r="D22" s="107"/>
      <c r="E22" s="107"/>
      <c r="F22" s="107"/>
      <c r="G22" s="107"/>
      <c r="H22" s="107"/>
      <c r="I22" s="140" t="s">
        <v>53</v>
      </c>
      <c r="J22" s="140"/>
      <c r="K22" s="140"/>
    </row>
    <row r="23" spans="1:12" ht="22.5" customHeight="1">
      <c r="E23" s="13"/>
      <c r="I23" s="141" t="s">
        <v>63</v>
      </c>
      <c r="J23" s="141"/>
      <c r="K23" s="141"/>
    </row>
    <row r="24" spans="1:12" ht="31.5" customHeight="1">
      <c r="E24" s="13"/>
      <c r="I24" s="11" t="s">
        <v>103</v>
      </c>
      <c r="J24" s="11"/>
      <c r="K24" s="11"/>
    </row>
    <row r="25" spans="1:12" s="36" customFormat="1" ht="22.5" customHeight="1">
      <c r="A25" s="99"/>
      <c r="C25" s="10"/>
      <c r="E25" s="80"/>
      <c r="F25" s="99"/>
      <c r="H25" s="99"/>
      <c r="K25" s="126"/>
      <c r="L25" s="126"/>
    </row>
    <row r="26" spans="1:12" s="36" customFormat="1" ht="22.5" customHeight="1">
      <c r="A26" s="99"/>
      <c r="E26" s="80"/>
      <c r="F26" s="99"/>
      <c r="H26" s="99"/>
    </row>
    <row r="27" spans="1:12" s="36" customFormat="1" ht="22.5" customHeight="1">
      <c r="A27" s="99"/>
      <c r="E27" s="80"/>
      <c r="F27" s="99"/>
    </row>
    <row r="28" spans="1:12" s="101" customFormat="1" ht="22.5" customHeight="1">
      <c r="A28" s="136"/>
      <c r="B28" s="136"/>
      <c r="C28" s="136"/>
      <c r="D28" s="136"/>
      <c r="E28" s="137"/>
      <c r="F28" s="136"/>
      <c r="G28" s="138"/>
      <c r="H28" s="138"/>
      <c r="I28" s="138"/>
      <c r="J28" s="138"/>
      <c r="K28" s="100"/>
      <c r="L28" s="136"/>
    </row>
    <row r="29" spans="1:12" s="101" customFormat="1" ht="22.5" customHeight="1">
      <c r="A29" s="136"/>
      <c r="B29" s="136"/>
      <c r="C29" s="136"/>
      <c r="D29" s="136"/>
      <c r="E29" s="137"/>
      <c r="F29" s="136"/>
      <c r="K29" s="100"/>
      <c r="L29" s="136"/>
    </row>
    <row r="30" spans="1:12" s="36" customFormat="1" ht="22.5" customHeight="1">
      <c r="B30" s="126"/>
      <c r="C30" s="126"/>
      <c r="D30" s="126"/>
      <c r="E30" s="80"/>
      <c r="K30" s="102"/>
    </row>
    <row r="31" spans="1:12" s="36" customFormat="1" ht="22.5" customHeight="1">
      <c r="E31" s="80"/>
    </row>
    <row r="32" spans="1:12" s="36" customFormat="1" ht="23.25">
      <c r="E32" s="80"/>
    </row>
    <row r="33" spans="1:11" s="36" customFormat="1" ht="23.25">
      <c r="E33" s="80"/>
    </row>
    <row r="34" spans="1:11" s="36" customFormat="1" ht="23.25">
      <c r="E34" s="80"/>
    </row>
    <row r="35" spans="1:11" s="36" customFormat="1" ht="23.25">
      <c r="E35" s="80"/>
    </row>
    <row r="36" spans="1:11" s="36" customFormat="1" ht="23.25">
      <c r="A36" s="101"/>
      <c r="E36" s="103"/>
      <c r="F36" s="101"/>
      <c r="G36" s="103"/>
      <c r="H36" s="104"/>
      <c r="I36" s="101"/>
      <c r="J36" s="105"/>
      <c r="K36" s="106"/>
    </row>
    <row r="37" spans="1:11" s="36" customFormat="1" ht="23.25">
      <c r="E37" s="80"/>
    </row>
    <row r="38" spans="1:11" s="46" customFormat="1" ht="23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s="46" customFormat="1" ht="23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s="46" customFormat="1" ht="23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s="46" customFormat="1" ht="23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s="46" customFormat="1" ht="23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s="46" customFormat="1" ht="23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</sheetData>
  <mergeCells count="27">
    <mergeCell ref="E5:E6"/>
    <mergeCell ref="F5:F6"/>
    <mergeCell ref="G5:H5"/>
    <mergeCell ref="I5:J5"/>
    <mergeCell ref="L5:L6"/>
    <mergeCell ref="B14:D14"/>
    <mergeCell ref="B15:D15"/>
    <mergeCell ref="B16:D16"/>
    <mergeCell ref="B20:D20"/>
    <mergeCell ref="A5:A6"/>
    <mergeCell ref="B5:D6"/>
    <mergeCell ref="B30:D30"/>
    <mergeCell ref="I22:K22"/>
    <mergeCell ref="I23:K23"/>
    <mergeCell ref="A1:K1"/>
    <mergeCell ref="I3:J3"/>
    <mergeCell ref="A21:L21"/>
    <mergeCell ref="K25:L25"/>
    <mergeCell ref="A28:A29"/>
    <mergeCell ref="B28:D29"/>
    <mergeCell ref="E28:E29"/>
    <mergeCell ref="F28:F29"/>
    <mergeCell ref="G28:H28"/>
    <mergeCell ref="I28:J28"/>
    <mergeCell ref="L28:L29"/>
    <mergeCell ref="B7:D7"/>
    <mergeCell ref="B13:D13"/>
  </mergeCells>
  <pageMargins left="0.70866141732283472" right="0.3" top="0.17" bottom="0.2" header="0.31496062992125984" footer="0.17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ราคาปร.5</vt:lpstr>
      <vt:lpstr>ราคา ปร.4</vt:lpstr>
      <vt:lpstr>ปริมาณงาน</vt:lpstr>
      <vt:lpstr>ปร.4!Print_Area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2014-04-21T18:07:48Z</cp:lastPrinted>
  <dcterms:created xsi:type="dcterms:W3CDTF">2011-02-22T03:09:38Z</dcterms:created>
  <dcterms:modified xsi:type="dcterms:W3CDTF">2014-04-21T23:09:34Z</dcterms:modified>
</cp:coreProperties>
</file>